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Verwaltung\Reinigung\Reinigung intern\2026\Ausschreibung Glasreinigung 2027\"/>
    </mc:Choice>
  </mc:AlternateContent>
  <workbookProtection workbookAlgorithmName="SHA-512" workbookHashValue="dlUJhddl0HypLytHCgHPxMfnISUg7dmhhcMPA6REQdcy1j57l8ABt0Vg9FvuVYfnqM/3ZCjIyD7lZUzkIaqQ6A==" workbookSaltValue="PW8LNzecahuQz63VphP/QA==" workbookSpinCount="100000" lockStructure="1"/>
  <bookViews>
    <workbookView xWindow="0" yWindow="0" windowWidth="28800" windowHeight="11580" firstSheet="30" activeTab="38"/>
  </bookViews>
  <sheets>
    <sheet name="Übersicht" sheetId="52" r:id="rId1"/>
    <sheet name="Haus A" sheetId="4" r:id="rId2"/>
    <sheet name="Haus F" sheetId="48" r:id="rId3"/>
    <sheet name="Haus G" sheetId="47" r:id="rId4"/>
    <sheet name="Haus B" sheetId="5" r:id="rId5"/>
    <sheet name="Haus C" sheetId="6" r:id="rId6"/>
    <sheet name="Haus E" sheetId="7" r:id="rId7"/>
    <sheet name="Geri" sheetId="8" r:id="rId8"/>
    <sheet name="Haus H" sheetId="9" r:id="rId9"/>
    <sheet name="Haus 35" sheetId="10" r:id="rId10"/>
    <sheet name="Haus 36" sheetId="11" r:id="rId11"/>
    <sheet name="Haus 39" sheetId="12" r:id="rId12"/>
    <sheet name="Haus I" sheetId="13" r:id="rId13"/>
    <sheet name="Haus J" sheetId="14" r:id="rId14"/>
    <sheet name="Haus K" sheetId="16" r:id="rId15"/>
    <sheet name="Haus O " sheetId="51" r:id="rId16"/>
    <sheet name="Haus M" sheetId="18" r:id="rId17"/>
    <sheet name="Haus N" sheetId="19" r:id="rId18"/>
    <sheet name="Pathologie" sheetId="20" r:id="rId19"/>
    <sheet name="Haus P" sheetId="22" r:id="rId20"/>
    <sheet name="Haus Q SPZ" sheetId="23" r:id="rId21"/>
    <sheet name="Haus R" sheetId="24" r:id="rId22"/>
    <sheet name="Haus S" sheetId="25" r:id="rId23"/>
    <sheet name="Haus T" sheetId="26" r:id="rId24"/>
    <sheet name="Haus U" sheetId="27" r:id="rId25"/>
    <sheet name="Haus V" sheetId="28" r:id="rId26"/>
    <sheet name="Haus W" sheetId="29" r:id="rId27"/>
    <sheet name="Haus X" sheetId="31" r:id="rId28"/>
    <sheet name="Haus Z" sheetId="33" r:id="rId29"/>
    <sheet name="Cafeteria" sheetId="49" r:id="rId30"/>
    <sheet name="Wirtschaftshof" sheetId="30" r:id="rId31"/>
    <sheet name="Haus L" sheetId="17" r:id="rId32"/>
    <sheet name="Jalos.Geri" sheetId="37" r:id="rId33"/>
    <sheet name="Jalos.Haus U" sheetId="39" r:id="rId34"/>
    <sheet name="Jalos.Haus V" sheetId="40" r:id="rId35"/>
    <sheet name="Jalos.Haus W" sheetId="41" r:id="rId36"/>
    <sheet name="Jalos.Wirtschaftshof" sheetId="42" r:id="rId37"/>
    <sheet name="Jalos.Haus H Anbau" sheetId="44" r:id="rId38"/>
    <sheet name="Jalos.Haus X" sheetId="45" r:id="rId39"/>
  </sheets>
  <definedNames>
    <definedName name="_xlnm._FilterDatabase" localSheetId="29" hidden="1">Cafeteria!$A$5:$G$5</definedName>
    <definedName name="_xlnm._FilterDatabase" localSheetId="7" hidden="1">Geri!$A$5:$H$5</definedName>
    <definedName name="_xlnm._FilterDatabase" localSheetId="9" hidden="1">'Haus 35'!$A$5:$H$5</definedName>
    <definedName name="_xlnm._FilterDatabase" localSheetId="10" hidden="1">'Haus 36'!$A$5:$H$5</definedName>
    <definedName name="_xlnm._FilterDatabase" localSheetId="11" hidden="1">'Haus 39'!$A$5:$H$5</definedName>
    <definedName name="_xlnm._FilterDatabase" localSheetId="1" hidden="1">'Haus A'!$A$5:$H$5</definedName>
    <definedName name="_xlnm._FilterDatabase" localSheetId="4" hidden="1">'Haus B'!$A$5:$H$5</definedName>
    <definedName name="_xlnm._FilterDatabase" localSheetId="5" hidden="1">'Haus C'!$A$5:$H$5</definedName>
    <definedName name="_xlnm._FilterDatabase" localSheetId="6" hidden="1">'Haus E'!$A$5:$H$5</definedName>
    <definedName name="_xlnm._FilterDatabase" localSheetId="2" hidden="1">'Haus F'!$A$5:$H$5</definedName>
    <definedName name="_xlnm._FilterDatabase" localSheetId="3" hidden="1">'Haus G'!$A$5:$H$5</definedName>
    <definedName name="_xlnm._FilterDatabase" localSheetId="8" hidden="1">'Haus H'!$A$5:$H$5</definedName>
    <definedName name="_xlnm._FilterDatabase" localSheetId="12" hidden="1">'Haus I'!$A$5:$H$5</definedName>
    <definedName name="_xlnm._FilterDatabase" localSheetId="13" hidden="1">'Haus J'!$A$5:$H$5</definedName>
    <definedName name="_xlnm._FilterDatabase" localSheetId="14" hidden="1">'Haus K'!$A$5:$H$5</definedName>
    <definedName name="_xlnm._FilterDatabase" localSheetId="31" hidden="1">'Haus L'!$A$5:$H$5</definedName>
    <definedName name="_xlnm._FilterDatabase" localSheetId="16" hidden="1">'Haus M'!$A$5:$H$5</definedName>
    <definedName name="_xlnm._FilterDatabase" localSheetId="17" hidden="1">'Haus N'!$A$5:$H$5</definedName>
    <definedName name="_xlnm._FilterDatabase" localSheetId="15" hidden="1">'Haus O '!$A$5:$G$5</definedName>
    <definedName name="_xlnm._FilterDatabase" localSheetId="19" hidden="1">'Haus P'!$A$5:$H$5</definedName>
    <definedName name="_xlnm._FilterDatabase" localSheetId="20" hidden="1">'Haus Q SPZ'!$A$5:$H$5</definedName>
    <definedName name="_xlnm._FilterDatabase" localSheetId="21" hidden="1">'Haus R'!$A$5:$H$5</definedName>
    <definedName name="_xlnm._FilterDatabase" localSheetId="22" hidden="1">'Haus S'!$A$5:$H$5</definedName>
    <definedName name="_xlnm._FilterDatabase" localSheetId="23" hidden="1">'Haus T'!$A$5:$H$5</definedName>
    <definedName name="_xlnm._FilterDatabase" localSheetId="24" hidden="1">'Haus U'!$A$5:$H$5</definedName>
    <definedName name="_xlnm._FilterDatabase" localSheetId="25" hidden="1">'Haus V'!$A$5:$H$5</definedName>
    <definedName name="_xlnm._FilterDatabase" localSheetId="26" hidden="1">'Haus W'!$A$5:$H$5</definedName>
    <definedName name="_xlnm._FilterDatabase" localSheetId="27" hidden="1">'Haus X'!$A$5:$H$5</definedName>
    <definedName name="_xlnm._FilterDatabase" localSheetId="28" hidden="1">'Haus Z'!$A$5:$H$5</definedName>
    <definedName name="_xlnm._FilterDatabase" localSheetId="32" hidden="1">Jalos.Geri!$A$5:$H$5</definedName>
    <definedName name="_xlnm._FilterDatabase" localSheetId="37" hidden="1">'Jalos.Haus H Anbau'!$A$5:$H$5</definedName>
    <definedName name="_xlnm._FilterDatabase" localSheetId="33" hidden="1">'Jalos.Haus U'!$A$5:$H$5</definedName>
    <definedName name="_xlnm._FilterDatabase" localSheetId="34" hidden="1">'Jalos.Haus V'!$A$5:$H$5</definedName>
    <definedName name="_xlnm._FilterDatabase" localSheetId="35" hidden="1">'Jalos.Haus W'!$A$5:$H$5</definedName>
    <definedName name="_xlnm._FilterDatabase" localSheetId="38" hidden="1">'Jalos.Haus X'!$A$5:$H$5</definedName>
    <definedName name="_xlnm._FilterDatabase" localSheetId="36" hidden="1">Jalos.Wirtschaftshof!$A$5:$H$5</definedName>
    <definedName name="_xlnm._FilterDatabase" localSheetId="18" hidden="1">Pathologie!$A$5:$H$5</definedName>
    <definedName name="_xlnm._FilterDatabase" localSheetId="30" hidden="1">Wirtschaftshof!$A$5:$H$5</definedName>
    <definedName name="_xlnm.Print_Titles" localSheetId="1">'Haus A'!$5:$5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6" l="1"/>
  <c r="H32" i="45"/>
  <c r="H30" i="45"/>
  <c r="H7" i="45"/>
  <c r="H8" i="45"/>
  <c r="H9" i="45"/>
  <c r="H10" i="45"/>
  <c r="H11" i="45"/>
  <c r="H12" i="45"/>
  <c r="H13" i="45"/>
  <c r="H14" i="45"/>
  <c r="H15" i="45"/>
  <c r="H16" i="45"/>
  <c r="H17" i="45"/>
  <c r="H18" i="45"/>
  <c r="H19" i="45"/>
  <c r="H20" i="45"/>
  <c r="H21" i="45"/>
  <c r="H22" i="45"/>
  <c r="H23" i="45"/>
  <c r="H24" i="45"/>
  <c r="H25" i="45"/>
  <c r="H26" i="45"/>
  <c r="H27" i="45"/>
  <c r="H28" i="45"/>
  <c r="H29" i="45"/>
  <c r="H6" i="45"/>
  <c r="H7" i="44"/>
  <c r="H8" i="44"/>
  <c r="H10" i="44" s="1"/>
  <c r="H7" i="42"/>
  <c r="H8" i="42"/>
  <c r="H9" i="42"/>
  <c r="H10" i="42"/>
  <c r="H12" i="42" s="1"/>
  <c r="H11" i="42"/>
  <c r="H6" i="42"/>
  <c r="H38" i="41"/>
  <c r="H7" i="41"/>
  <c r="H8" i="41"/>
  <c r="H9" i="41"/>
  <c r="H10" i="41"/>
  <c r="H11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H25" i="41"/>
  <c r="H26" i="41"/>
  <c r="H27" i="41"/>
  <c r="H28" i="41"/>
  <c r="H29" i="41"/>
  <c r="H30" i="41"/>
  <c r="H31" i="41"/>
  <c r="H32" i="41"/>
  <c r="H33" i="41"/>
  <c r="H34" i="41"/>
  <c r="H35" i="41"/>
  <c r="H36" i="41"/>
  <c r="H20" i="37"/>
  <c r="H6" i="41"/>
  <c r="H7" i="40"/>
  <c r="H8" i="40"/>
  <c r="H9" i="40"/>
  <c r="H10" i="40"/>
  <c r="H11" i="40"/>
  <c r="H12" i="40"/>
  <c r="H13" i="40"/>
  <c r="H14" i="40"/>
  <c r="H15" i="40"/>
  <c r="H16" i="40"/>
  <c r="H17" i="40"/>
  <c r="H18" i="40"/>
  <c r="H19" i="40"/>
  <c r="H20" i="40"/>
  <c r="H6" i="40"/>
  <c r="H22" i="40" s="1"/>
  <c r="H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22" i="39"/>
  <c r="H23" i="39"/>
  <c r="H24" i="39"/>
  <c r="H6" i="39"/>
  <c r="H26" i="39" s="1"/>
  <c r="H7" i="37"/>
  <c r="H8" i="37"/>
  <c r="H9" i="37"/>
  <c r="H10" i="37"/>
  <c r="H11" i="37"/>
  <c r="H12" i="37"/>
  <c r="H13" i="37"/>
  <c r="H14" i="37"/>
  <c r="H15" i="37"/>
  <c r="H16" i="37"/>
  <c r="H17" i="37"/>
  <c r="H18" i="37"/>
  <c r="H6" i="37"/>
  <c r="H59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6" i="17"/>
  <c r="H33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6" i="30"/>
  <c r="G7" i="49"/>
  <c r="G8" i="49"/>
  <c r="G9" i="49"/>
  <c r="G10" i="49"/>
  <c r="G11" i="49"/>
  <c r="G12" i="49"/>
  <c r="G13" i="49"/>
  <c r="G14" i="49"/>
  <c r="G15" i="49"/>
  <c r="G16" i="49"/>
  <c r="G31" i="49" s="1"/>
  <c r="G17" i="49"/>
  <c r="G18" i="49"/>
  <c r="G19" i="49"/>
  <c r="G20" i="49"/>
  <c r="G21" i="49"/>
  <c r="G22" i="49"/>
  <c r="G23" i="49"/>
  <c r="G24" i="49"/>
  <c r="G25" i="49"/>
  <c r="G26" i="49"/>
  <c r="G27" i="49"/>
  <c r="G28" i="49"/>
  <c r="G29" i="49"/>
  <c r="G30" i="49"/>
  <c r="G6" i="49"/>
  <c r="H60" i="33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6" i="33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197" i="31" s="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52" i="31"/>
  <c r="H53" i="31"/>
  <c r="H54" i="31"/>
  <c r="H55" i="31"/>
  <c r="H56" i="31"/>
  <c r="H57" i="31"/>
  <c r="H58" i="31"/>
  <c r="H59" i="31"/>
  <c r="H60" i="31"/>
  <c r="H61" i="31"/>
  <c r="H62" i="31"/>
  <c r="H63" i="31"/>
  <c r="H64" i="31"/>
  <c r="H65" i="31"/>
  <c r="H66" i="31"/>
  <c r="H67" i="31"/>
  <c r="H68" i="31"/>
  <c r="H69" i="31"/>
  <c r="H70" i="31"/>
  <c r="H71" i="31"/>
  <c r="H72" i="31"/>
  <c r="H73" i="31"/>
  <c r="H74" i="31"/>
  <c r="H75" i="31"/>
  <c r="H76" i="31"/>
  <c r="H77" i="31"/>
  <c r="H78" i="31"/>
  <c r="H79" i="31"/>
  <c r="H80" i="31"/>
  <c r="H81" i="31"/>
  <c r="H82" i="31"/>
  <c r="H83" i="31"/>
  <c r="H84" i="31"/>
  <c r="H85" i="31"/>
  <c r="H86" i="31"/>
  <c r="H87" i="31"/>
  <c r="H88" i="31"/>
  <c r="H89" i="31"/>
  <c r="H90" i="31"/>
  <c r="H91" i="31"/>
  <c r="H92" i="31"/>
  <c r="H93" i="31"/>
  <c r="H94" i="31"/>
  <c r="H95" i="31"/>
  <c r="H96" i="31"/>
  <c r="H97" i="31"/>
  <c r="H98" i="31"/>
  <c r="H99" i="31"/>
  <c r="H100" i="31"/>
  <c r="H101" i="31"/>
  <c r="H102" i="31"/>
  <c r="H103" i="31"/>
  <c r="H104" i="31"/>
  <c r="H105" i="31"/>
  <c r="H106" i="31"/>
  <c r="H107" i="31"/>
  <c r="H108" i="31"/>
  <c r="H109" i="31"/>
  <c r="H110" i="31"/>
  <c r="H111" i="31"/>
  <c r="H112" i="31"/>
  <c r="H113" i="31"/>
  <c r="H114" i="31"/>
  <c r="H115" i="31"/>
  <c r="H116" i="31"/>
  <c r="H117" i="31"/>
  <c r="H118" i="31"/>
  <c r="H119" i="31"/>
  <c r="H120" i="31"/>
  <c r="H121" i="31"/>
  <c r="H122" i="31"/>
  <c r="H123" i="31"/>
  <c r="H124" i="31"/>
  <c r="H125" i="31"/>
  <c r="H126" i="31"/>
  <c r="H127" i="31"/>
  <c r="H128" i="31"/>
  <c r="H129" i="31"/>
  <c r="H130" i="31"/>
  <c r="H131" i="31"/>
  <c r="H132" i="31"/>
  <c r="H133" i="31"/>
  <c r="H134" i="31"/>
  <c r="H135" i="31"/>
  <c r="H136" i="31"/>
  <c r="H137" i="31"/>
  <c r="H138" i="31"/>
  <c r="H139" i="31"/>
  <c r="H140" i="31"/>
  <c r="H141" i="31"/>
  <c r="H142" i="31"/>
  <c r="H143" i="31"/>
  <c r="H144" i="31"/>
  <c r="H145" i="31"/>
  <c r="H146" i="31"/>
  <c r="H147" i="31"/>
  <c r="H148" i="31"/>
  <c r="H149" i="31"/>
  <c r="H150" i="31"/>
  <c r="H151" i="31"/>
  <c r="H152" i="31"/>
  <c r="H153" i="31"/>
  <c r="H154" i="31"/>
  <c r="H155" i="31"/>
  <c r="H156" i="31"/>
  <c r="H157" i="31"/>
  <c r="H158" i="31"/>
  <c r="H159" i="31"/>
  <c r="H160" i="31"/>
  <c r="H161" i="31"/>
  <c r="H162" i="31"/>
  <c r="H163" i="31"/>
  <c r="H164" i="31"/>
  <c r="H165" i="31"/>
  <c r="H166" i="31"/>
  <c r="H167" i="31"/>
  <c r="H168" i="31"/>
  <c r="H169" i="31"/>
  <c r="H170" i="31"/>
  <c r="H171" i="31"/>
  <c r="H172" i="31"/>
  <c r="H173" i="31"/>
  <c r="H174" i="31"/>
  <c r="H175" i="31"/>
  <c r="H176" i="31"/>
  <c r="H177" i="31"/>
  <c r="H178" i="31"/>
  <c r="H179" i="31"/>
  <c r="H180" i="31"/>
  <c r="H181" i="31"/>
  <c r="H182" i="31"/>
  <c r="H183" i="31"/>
  <c r="H184" i="31"/>
  <c r="H185" i="31"/>
  <c r="H186" i="31"/>
  <c r="H187" i="31"/>
  <c r="H188" i="31"/>
  <c r="H189" i="31"/>
  <c r="H190" i="31"/>
  <c r="H191" i="31"/>
  <c r="H192" i="31"/>
  <c r="H193" i="31"/>
  <c r="H194" i="31"/>
  <c r="H195" i="31"/>
  <c r="H6" i="31"/>
  <c r="H55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6" i="29"/>
  <c r="H42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6" i="28"/>
  <c r="H33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6" i="27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46" i="26" s="1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6" i="26"/>
  <c r="H7" i="25" l="1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54" i="25"/>
  <c r="H61" i="25" s="1"/>
  <c r="H55" i="25"/>
  <c r="H56" i="25"/>
  <c r="H57" i="25"/>
  <c r="H58" i="25"/>
  <c r="H59" i="25"/>
  <c r="H32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27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49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6" i="25"/>
  <c r="H6" i="24"/>
  <c r="H6" i="23"/>
  <c r="H6" i="22"/>
  <c r="H4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6" i="20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39" i="19" s="1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6" i="19"/>
  <c r="H46" i="18"/>
  <c r="H48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6" i="18"/>
  <c r="G59" i="51"/>
  <c r="G7" i="51"/>
  <c r="G8" i="51"/>
  <c r="G9" i="51"/>
  <c r="G10" i="51"/>
  <c r="G11" i="51"/>
  <c r="G12" i="51"/>
  <c r="G13" i="51"/>
  <c r="G14" i="51"/>
  <c r="G15" i="51"/>
  <c r="G16" i="51"/>
  <c r="G17" i="51"/>
  <c r="G18" i="51"/>
  <c r="G19" i="51"/>
  <c r="G20" i="51"/>
  <c r="G21" i="51"/>
  <c r="G22" i="51"/>
  <c r="G23" i="51"/>
  <c r="G24" i="51"/>
  <c r="G25" i="51"/>
  <c r="G26" i="51"/>
  <c r="G27" i="51"/>
  <c r="G28" i="51"/>
  <c r="G29" i="51"/>
  <c r="G30" i="51"/>
  <c r="G31" i="51"/>
  <c r="G32" i="51"/>
  <c r="G33" i="51"/>
  <c r="G34" i="51"/>
  <c r="G35" i="51"/>
  <c r="G36" i="51"/>
  <c r="G37" i="51"/>
  <c r="G38" i="51"/>
  <c r="G39" i="51"/>
  <c r="G40" i="51"/>
  <c r="G41" i="51"/>
  <c r="G42" i="51"/>
  <c r="G43" i="51"/>
  <c r="G44" i="51"/>
  <c r="G45" i="51"/>
  <c r="G46" i="51"/>
  <c r="G47" i="51"/>
  <c r="G48" i="51"/>
  <c r="G49" i="51"/>
  <c r="G50" i="51"/>
  <c r="G51" i="51"/>
  <c r="G52" i="51"/>
  <c r="G53" i="51"/>
  <c r="G54" i="51"/>
  <c r="G55" i="51"/>
  <c r="G56" i="51"/>
  <c r="G57" i="51"/>
  <c r="G58" i="51"/>
  <c r="G6" i="51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6" i="16"/>
  <c r="H39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6" i="14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8" i="13" s="1"/>
  <c r="H6" i="13"/>
  <c r="H58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6" i="12"/>
  <c r="H55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6" i="11"/>
  <c r="H26" i="10"/>
  <c r="H69" i="10"/>
  <c r="H71" i="10" s="1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" i="10"/>
  <c r="H50" i="9"/>
  <c r="H196" i="8"/>
  <c r="H83" i="4"/>
  <c r="H43" i="16" l="1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6" i="9"/>
  <c r="H7" i="8" l="1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6" i="8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6" i="7"/>
  <c r="H37" i="7" s="1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6" i="6"/>
  <c r="H55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6" i="5"/>
  <c r="H7" i="47"/>
  <c r="H8" i="47"/>
  <c r="H9" i="47"/>
  <c r="H10" i="47"/>
  <c r="H11" i="47"/>
  <c r="H12" i="47"/>
  <c r="H13" i="47"/>
  <c r="H14" i="47"/>
  <c r="H15" i="47"/>
  <c r="H16" i="47"/>
  <c r="H17" i="47"/>
  <c r="H18" i="47"/>
  <c r="H19" i="47"/>
  <c r="H20" i="47"/>
  <c r="H21" i="47"/>
  <c r="H22" i="47"/>
  <c r="H23" i="47"/>
  <c r="H24" i="47"/>
  <c r="H25" i="47"/>
  <c r="H26" i="47"/>
  <c r="H27" i="47"/>
  <c r="H28" i="47"/>
  <c r="H29" i="47"/>
  <c r="H30" i="47"/>
  <c r="H31" i="47"/>
  <c r="H32" i="47"/>
  <c r="H33" i="47"/>
  <c r="H34" i="47"/>
  <c r="H35" i="47"/>
  <c r="H36" i="47"/>
  <c r="H37" i="47"/>
  <c r="H38" i="47"/>
  <c r="H39" i="47"/>
  <c r="H40" i="47"/>
  <c r="H41" i="47"/>
  <c r="H42" i="47"/>
  <c r="H43" i="47"/>
  <c r="H44" i="47"/>
  <c r="H45" i="47"/>
  <c r="H46" i="47"/>
  <c r="H47" i="47"/>
  <c r="H48" i="47"/>
  <c r="H6" i="47"/>
  <c r="H7" i="48"/>
  <c r="H8" i="48"/>
  <c r="H9" i="48"/>
  <c r="H10" i="48"/>
  <c r="H11" i="48"/>
  <c r="H12" i="48"/>
  <c r="H13" i="48"/>
  <c r="H14" i="48"/>
  <c r="H15" i="48"/>
  <c r="H16" i="48"/>
  <c r="H91" i="48" s="1"/>
  <c r="H17" i="48"/>
  <c r="H18" i="48"/>
  <c r="H19" i="48"/>
  <c r="H20" i="48"/>
  <c r="H21" i="48"/>
  <c r="H22" i="48"/>
  <c r="H23" i="48"/>
  <c r="H24" i="48"/>
  <c r="H25" i="48"/>
  <c r="H26" i="48"/>
  <c r="H27" i="48"/>
  <c r="H28" i="48"/>
  <c r="H29" i="48"/>
  <c r="H30" i="48"/>
  <c r="H31" i="48"/>
  <c r="H32" i="48"/>
  <c r="H33" i="48"/>
  <c r="H34" i="48"/>
  <c r="H35" i="48"/>
  <c r="H36" i="48"/>
  <c r="H37" i="48"/>
  <c r="H38" i="48"/>
  <c r="H39" i="48"/>
  <c r="H40" i="48"/>
  <c r="H41" i="48"/>
  <c r="H42" i="48"/>
  <c r="H43" i="48"/>
  <c r="H44" i="48"/>
  <c r="H45" i="48"/>
  <c r="H46" i="48"/>
  <c r="H47" i="48"/>
  <c r="H48" i="48"/>
  <c r="H49" i="48"/>
  <c r="H50" i="48"/>
  <c r="H51" i="48"/>
  <c r="H52" i="48"/>
  <c r="H53" i="48"/>
  <c r="H54" i="48"/>
  <c r="H55" i="48"/>
  <c r="H56" i="48"/>
  <c r="H57" i="48"/>
  <c r="H58" i="48"/>
  <c r="H59" i="48"/>
  <c r="H60" i="48"/>
  <c r="H61" i="48"/>
  <c r="H62" i="48"/>
  <c r="H63" i="48"/>
  <c r="H64" i="48"/>
  <c r="H65" i="48"/>
  <c r="H66" i="48"/>
  <c r="H67" i="48"/>
  <c r="H68" i="48"/>
  <c r="H69" i="48"/>
  <c r="H70" i="48"/>
  <c r="H71" i="48"/>
  <c r="H72" i="48"/>
  <c r="H73" i="48"/>
  <c r="H74" i="48"/>
  <c r="H75" i="48"/>
  <c r="H76" i="48"/>
  <c r="H77" i="48"/>
  <c r="H78" i="48"/>
  <c r="H79" i="48"/>
  <c r="H80" i="48"/>
  <c r="H81" i="48"/>
  <c r="H82" i="48"/>
  <c r="H83" i="48"/>
  <c r="H84" i="48"/>
  <c r="H85" i="48"/>
  <c r="H86" i="48"/>
  <c r="H87" i="48"/>
  <c r="H88" i="48"/>
  <c r="H89" i="48"/>
  <c r="H6" i="48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71" i="6" l="1"/>
  <c r="H49" i="47"/>
  <c r="D36" i="52" l="1"/>
  <c r="C36" i="52"/>
  <c r="B36" i="52"/>
  <c r="E58" i="51" l="1"/>
  <c r="E57" i="51"/>
  <c r="E56" i="51"/>
  <c r="E55" i="51"/>
  <c r="E54" i="51"/>
  <c r="E52" i="51"/>
  <c r="E51" i="51"/>
  <c r="E49" i="51"/>
  <c r="E48" i="51"/>
  <c r="E46" i="51"/>
  <c r="E45" i="51"/>
  <c r="E44" i="51"/>
  <c r="E43" i="51"/>
  <c r="E42" i="51"/>
  <c r="E40" i="51"/>
  <c r="E39" i="51"/>
  <c r="E38" i="51"/>
  <c r="E37" i="51"/>
  <c r="E36" i="51"/>
  <c r="E35" i="51"/>
  <c r="E34" i="51"/>
  <c r="E33" i="51"/>
  <c r="E32" i="51"/>
  <c r="E31" i="51"/>
  <c r="E30" i="51"/>
  <c r="E29" i="51"/>
  <c r="E28" i="51"/>
  <c r="E27" i="51"/>
  <c r="E26" i="51"/>
  <c r="E25" i="51"/>
  <c r="E24" i="51"/>
  <c r="E23" i="51"/>
  <c r="E22" i="51"/>
  <c r="E21" i="51"/>
  <c r="E20" i="51"/>
  <c r="E19" i="51"/>
  <c r="E18" i="51"/>
  <c r="E17" i="51"/>
  <c r="E16" i="51"/>
  <c r="E15" i="51"/>
  <c r="E14" i="51"/>
  <c r="E13" i="51"/>
  <c r="E12" i="51"/>
  <c r="E11" i="51"/>
  <c r="E10" i="51"/>
  <c r="E9" i="51"/>
  <c r="E8" i="51"/>
  <c r="E7" i="51"/>
  <c r="E6" i="51"/>
  <c r="E29" i="49" l="1"/>
  <c r="E24" i="49"/>
  <c r="E7" i="49"/>
  <c r="E6" i="49"/>
</calcChain>
</file>

<file path=xl/sharedStrings.xml><?xml version="1.0" encoding="utf-8"?>
<sst xmlns="http://schemas.openxmlformats.org/spreadsheetml/2006/main" count="4362" uniqueCount="1290">
  <si>
    <t>Glasflächenverzeichnis</t>
  </si>
  <si>
    <t>Objekt:</t>
  </si>
  <si>
    <t>Ausführung</t>
  </si>
  <si>
    <t>Maß</t>
  </si>
  <si>
    <t>Sockelgeschoss</t>
  </si>
  <si>
    <t>Stück</t>
  </si>
  <si>
    <t>Gesamt</t>
  </si>
  <si>
    <t>Erdgeschoss</t>
  </si>
  <si>
    <t>Dachgeschoss</t>
  </si>
  <si>
    <t>Geschoss</t>
  </si>
  <si>
    <t>2seitig</t>
  </si>
  <si>
    <t>Glas m²</t>
  </si>
  <si>
    <t>Außenfenster</t>
  </si>
  <si>
    <t>1seitig</t>
  </si>
  <si>
    <t>Glasart</t>
  </si>
  <si>
    <t>Außentüren</t>
  </si>
  <si>
    <t>Innentüren</t>
  </si>
  <si>
    <t>Innentür</t>
  </si>
  <si>
    <t>A-Haus</t>
  </si>
  <si>
    <t>0,79x1,27</t>
  </si>
  <si>
    <t>0,79x1,62</t>
  </si>
  <si>
    <t>0,92x1,27</t>
  </si>
  <si>
    <t>1,31x1,27</t>
  </si>
  <si>
    <t>1,31x1,62</t>
  </si>
  <si>
    <t>1,43x1,27</t>
  </si>
  <si>
    <t>1,70x1,3</t>
  </si>
  <si>
    <t>1,7x1,26</t>
  </si>
  <si>
    <t>Anbau</t>
  </si>
  <si>
    <t>0,76x1,2</t>
  </si>
  <si>
    <t>1,26x2,38</t>
  </si>
  <si>
    <t>2,41x1,14</t>
  </si>
  <si>
    <t>2,51x1,14</t>
  </si>
  <si>
    <t>2,51x2,38</t>
  </si>
  <si>
    <t>Fassade</t>
  </si>
  <si>
    <t>Außentür</t>
  </si>
  <si>
    <t>(komplett)</t>
  </si>
  <si>
    <t>1,14x2,13</t>
  </si>
  <si>
    <t>1,39x2,13</t>
  </si>
  <si>
    <t>Obergeschoss</t>
  </si>
  <si>
    <t>1,31x2,37</t>
  </si>
  <si>
    <t>1,58x2,47</t>
  </si>
  <si>
    <t>1,83x2,42</t>
  </si>
  <si>
    <t>2,43x2,52</t>
  </si>
  <si>
    <t>2,95x2,47</t>
  </si>
  <si>
    <t>Innenfenster</t>
  </si>
  <si>
    <t>1,26x1,76</t>
  </si>
  <si>
    <t>2,51x1,76</t>
  </si>
  <si>
    <t>1,26x2,37</t>
  </si>
  <si>
    <t>1,13x2,13</t>
  </si>
  <si>
    <t>1,92x1,13</t>
  </si>
  <si>
    <t>1,01x1,13</t>
  </si>
  <si>
    <t>1,13x1,96</t>
  </si>
  <si>
    <t>1,26x0,5</t>
  </si>
  <si>
    <t>1,16x1,50</t>
  </si>
  <si>
    <t>1,16x0,80</t>
  </si>
  <si>
    <t>1,13x1,97</t>
  </si>
  <si>
    <t>1,44x2,57</t>
  </si>
  <si>
    <t>2,38x2,33</t>
  </si>
  <si>
    <t>1,52x1,61</t>
  </si>
  <si>
    <t>2,84x2,31</t>
  </si>
  <si>
    <t>Gauben</t>
  </si>
  <si>
    <t>0,57x0,81</t>
  </si>
  <si>
    <t>0,78x1,16</t>
  </si>
  <si>
    <t>1,02x1,96</t>
  </si>
  <si>
    <t>1,17x2,06</t>
  </si>
  <si>
    <t>1,17x2,31</t>
  </si>
  <si>
    <t>1,44x2,46</t>
  </si>
  <si>
    <t>Dachfenster</t>
  </si>
  <si>
    <t>0,66x1,40</t>
  </si>
  <si>
    <t>0,85x0,90</t>
  </si>
  <si>
    <t>0,90x0,50</t>
  </si>
  <si>
    <t>1,50x1,13</t>
  </si>
  <si>
    <t>Haus B</t>
  </si>
  <si>
    <t>0,78x1,21</t>
  </si>
  <si>
    <t>0,96x1,07</t>
  </si>
  <si>
    <t>1,14x2,14</t>
  </si>
  <si>
    <t>1,26x0,50</t>
  </si>
  <si>
    <t>0,98x2,51</t>
  </si>
  <si>
    <t>1,17x1,86</t>
  </si>
  <si>
    <t>1,31x2,36</t>
  </si>
  <si>
    <t>1,52x2,30</t>
  </si>
  <si>
    <t>1,86x2,36</t>
  </si>
  <si>
    <t>2,08x1,80</t>
  </si>
  <si>
    <t>2,36x2,51</t>
  </si>
  <si>
    <t>2,8x10,36</t>
  </si>
  <si>
    <t>3,25x10,36</t>
  </si>
  <si>
    <t>1,38x2,39</t>
  </si>
  <si>
    <t>1.Obergeschoss</t>
  </si>
  <si>
    <t>1,17x1,91</t>
  </si>
  <si>
    <t>1,44x2,36</t>
  </si>
  <si>
    <t>1,63x1,45</t>
  </si>
  <si>
    <t>1,83x2,36</t>
  </si>
  <si>
    <t>1,92x1,49</t>
  </si>
  <si>
    <t>0,60x0,76</t>
  </si>
  <si>
    <t>0,67x1,36</t>
  </si>
  <si>
    <t>0,78x1,26</t>
  </si>
  <si>
    <t>1,05x1,86</t>
  </si>
  <si>
    <t>1,16x1,07</t>
  </si>
  <si>
    <t>1,17x1,36</t>
  </si>
  <si>
    <t>1,40x1,51</t>
  </si>
  <si>
    <t>1,42x2,56</t>
  </si>
  <si>
    <t>1,67x1,36</t>
  </si>
  <si>
    <t>Haus C</t>
  </si>
  <si>
    <t>1,31x1,33</t>
  </si>
  <si>
    <t>mit Gitter</t>
  </si>
  <si>
    <t>1,70x1,56</t>
  </si>
  <si>
    <t>1,82x1,56</t>
  </si>
  <si>
    <t>0,79x1,21</t>
  </si>
  <si>
    <t>1,01x2,13</t>
  </si>
  <si>
    <t>Glasfassade</t>
  </si>
  <si>
    <t>1,83x2,47</t>
  </si>
  <si>
    <t>1,31x2,42</t>
  </si>
  <si>
    <t>1,70x2,65</t>
  </si>
  <si>
    <t>1,8x1,32</t>
  </si>
  <si>
    <t>2,06x2,39</t>
  </si>
  <si>
    <t>1,31x2,39</t>
  </si>
  <si>
    <t>0,77x1,26</t>
  </si>
  <si>
    <t>1,16x2,3</t>
  </si>
  <si>
    <t>1,16x0,8</t>
  </si>
  <si>
    <t>1,43x2,62</t>
  </si>
  <si>
    <t>1,43x2,55</t>
  </si>
  <si>
    <t>1,83x2,40</t>
  </si>
  <si>
    <t>1,83x2,44</t>
  </si>
  <si>
    <t>1,94x3,07</t>
  </si>
  <si>
    <t>1,80x1,23</t>
  </si>
  <si>
    <t>0,58x0,77</t>
  </si>
  <si>
    <t>0,79x1,29</t>
  </si>
  <si>
    <t>0,92x1,72</t>
  </si>
  <si>
    <t>1,05x1,97</t>
  </si>
  <si>
    <t>1,18x2,32</t>
  </si>
  <si>
    <t>1,18x2,25</t>
  </si>
  <si>
    <t>1,18x2,02</t>
  </si>
  <si>
    <t>1,78x2,57</t>
  </si>
  <si>
    <t>0,75x0,67</t>
  </si>
  <si>
    <t>0,93x1,17</t>
  </si>
  <si>
    <t>0,99x0,67</t>
  </si>
  <si>
    <t>1,00x0,87</t>
  </si>
  <si>
    <t>1,03x0,97</t>
  </si>
  <si>
    <t>1,05x0,80</t>
  </si>
  <si>
    <t>1,05x1,04</t>
  </si>
  <si>
    <t>1,05x0,91</t>
  </si>
  <si>
    <t>1,32x2,15</t>
  </si>
  <si>
    <t>1,99x2,13</t>
  </si>
  <si>
    <t>Attika</t>
  </si>
  <si>
    <t>Haus E</t>
  </si>
  <si>
    <t>1,24x1,49</t>
  </si>
  <si>
    <t>1,26x1,46</t>
  </si>
  <si>
    <t>1,30x1,24</t>
  </si>
  <si>
    <t>1,69x1,63</t>
  </si>
  <si>
    <t>0,33x1,17</t>
  </si>
  <si>
    <t>0,95x1,04</t>
  </si>
  <si>
    <t>4seitig</t>
  </si>
  <si>
    <t>1,30x2,36</t>
  </si>
  <si>
    <t>1,40x1,69</t>
  </si>
  <si>
    <t>1,57x1,79</t>
  </si>
  <si>
    <t>2,07x1,80</t>
  </si>
  <si>
    <t>0,82x0,74</t>
  </si>
  <si>
    <t>0,58x1,73</t>
  </si>
  <si>
    <t>0,60x1,75</t>
  </si>
  <si>
    <t>0,40x1,35</t>
  </si>
  <si>
    <t>0,57x0,45</t>
  </si>
  <si>
    <t>0,54x0,70</t>
  </si>
  <si>
    <t>1,42x2,41</t>
  </si>
  <si>
    <t>0,58x1,26</t>
  </si>
  <si>
    <t>1,11x2,06</t>
  </si>
  <si>
    <t>1,18x2,13</t>
  </si>
  <si>
    <t>1,29x0,85</t>
  </si>
  <si>
    <t>1,37x0,97</t>
  </si>
  <si>
    <t>Geri</t>
  </si>
  <si>
    <t>0,59x1,47</t>
  </si>
  <si>
    <t>0,65x2,23</t>
  </si>
  <si>
    <t>0,70x2,23</t>
  </si>
  <si>
    <t>0,96x1,77</t>
  </si>
  <si>
    <t>0,99x1,71</t>
  </si>
  <si>
    <t>1,03x0,95</t>
  </si>
  <si>
    <t>1,03x1,71</t>
  </si>
  <si>
    <t>1,03x1,82</t>
  </si>
  <si>
    <t>1,10x3,25</t>
  </si>
  <si>
    <t>1,26x2,29</t>
  </si>
  <si>
    <t>1,43x3,25</t>
  </si>
  <si>
    <t>1,51x3,25</t>
  </si>
  <si>
    <t>1,56x1,25</t>
  </si>
  <si>
    <t>1,76x0,81</t>
  </si>
  <si>
    <t>6,03x1,25</t>
  </si>
  <si>
    <t>1,26x2,14</t>
  </si>
  <si>
    <t>2,36x2,14</t>
  </si>
  <si>
    <t>1,26x2,23</t>
  </si>
  <si>
    <t>1,39x2,46</t>
  </si>
  <si>
    <t>1,50x1,35</t>
  </si>
  <si>
    <t>0,64x1,35</t>
  </si>
  <si>
    <t>0,51x10,00</t>
  </si>
  <si>
    <t>0,91x10,00</t>
  </si>
  <si>
    <t>0,91x2,71</t>
  </si>
  <si>
    <t>0,95x10,00</t>
  </si>
  <si>
    <t>1,84x10,00</t>
  </si>
  <si>
    <t>10,05x10,00</t>
  </si>
  <si>
    <t>12,96x10,00</t>
  </si>
  <si>
    <t>0,37x2,30</t>
  </si>
  <si>
    <t>0,59x1,41</t>
  </si>
  <si>
    <t>0,96x3,27</t>
  </si>
  <si>
    <t>1,00x3,27</t>
  </si>
  <si>
    <t>1,01x2,48</t>
  </si>
  <si>
    <t>1,03x1,55</t>
  </si>
  <si>
    <t>1,03x1,65</t>
  </si>
  <si>
    <t>1,03x1,76</t>
  </si>
  <si>
    <t>1,03x2,55</t>
  </si>
  <si>
    <t>1,05x3,27</t>
  </si>
  <si>
    <t>1,10x3,27</t>
  </si>
  <si>
    <t>1,21x3,51</t>
  </si>
  <si>
    <t>1,22x3,50</t>
  </si>
  <si>
    <t>1,25x3,50</t>
  </si>
  <si>
    <t>1,27x3,27</t>
  </si>
  <si>
    <t>1,29x3,27</t>
  </si>
  <si>
    <t>1,30x3,50</t>
  </si>
  <si>
    <t>1,35x0,65</t>
  </si>
  <si>
    <t>1,44x3,27</t>
  </si>
  <si>
    <t>1,46x3,51</t>
  </si>
  <si>
    <t>1,51x3,27</t>
  </si>
  <si>
    <t>1,54x4,02</t>
  </si>
  <si>
    <t>1,56x3,50</t>
  </si>
  <si>
    <t>1,56x3,51</t>
  </si>
  <si>
    <t>1,76x0,75</t>
  </si>
  <si>
    <t>1,98x2,40</t>
  </si>
  <si>
    <t>2,88x2,40</t>
  </si>
  <si>
    <t>2,96x2,40</t>
  </si>
  <si>
    <t>5x2,73</t>
  </si>
  <si>
    <t>8,10x2,73</t>
  </si>
  <si>
    <t>9,25x2,73</t>
  </si>
  <si>
    <t>0,99x2,14</t>
  </si>
  <si>
    <t>1,00x3,20</t>
  </si>
  <si>
    <t>1,01x1,05</t>
  </si>
  <si>
    <t>1,01x2,14</t>
  </si>
  <si>
    <t>1,05x3,20</t>
  </si>
  <si>
    <t>1,25x2,14</t>
  </si>
  <si>
    <t>1,28x0,55</t>
  </si>
  <si>
    <t>1,28x2,17</t>
  </si>
  <si>
    <t>1,38x0,55</t>
  </si>
  <si>
    <t>1,38x2,17</t>
  </si>
  <si>
    <t>1,84x1,05</t>
  </si>
  <si>
    <t>1,86x1,05</t>
  </si>
  <si>
    <t>1,86x2,14</t>
  </si>
  <si>
    <t>1,91x0,57</t>
  </si>
  <si>
    <t>2,00x2,45</t>
  </si>
  <si>
    <t>2,01x1,05</t>
  </si>
  <si>
    <t>2,03x0,33</t>
  </si>
  <si>
    <t>2,25x0,33</t>
  </si>
  <si>
    <t>2,7x2,14</t>
  </si>
  <si>
    <t>2,75x0,55</t>
  </si>
  <si>
    <t>3,12x0,57</t>
  </si>
  <si>
    <t>3,16x0,57</t>
  </si>
  <si>
    <t>1,26x2,30</t>
  </si>
  <si>
    <t>1,34x2,14</t>
  </si>
  <si>
    <t>1,60x2,14</t>
  </si>
  <si>
    <t>1,83x2,48</t>
  </si>
  <si>
    <t>1,96x2,15</t>
  </si>
  <si>
    <t>1,98x2,14</t>
  </si>
  <si>
    <t>2,01x2,14</t>
  </si>
  <si>
    <t>2,02x2,14</t>
  </si>
  <si>
    <t>2,03x2,23</t>
  </si>
  <si>
    <t>2,08x1,05</t>
  </si>
  <si>
    <t>2,08x2,14</t>
  </si>
  <si>
    <t>2,25x2,14</t>
  </si>
  <si>
    <t>2,25x2,58</t>
  </si>
  <si>
    <t>2,38x2,14</t>
  </si>
  <si>
    <t>2,49x2,14</t>
  </si>
  <si>
    <t>2,51x2,14</t>
  </si>
  <si>
    <t>2,75x2,17</t>
  </si>
  <si>
    <t>1,14x2,48</t>
  </si>
  <si>
    <t>1,82x2,48</t>
  </si>
  <si>
    <t>1,95x2,48</t>
  </si>
  <si>
    <t>2,01x2,40</t>
  </si>
  <si>
    <t>3,73x3,87</t>
  </si>
  <si>
    <t>GBS</t>
  </si>
  <si>
    <t>3,85x4,50</t>
  </si>
  <si>
    <t>1,62x2,13</t>
  </si>
  <si>
    <t>2,70x4,50</t>
  </si>
  <si>
    <t>1,84x5,70</t>
  </si>
  <si>
    <t>0,59x2,39</t>
  </si>
  <si>
    <t>0,95x2,39</t>
  </si>
  <si>
    <t>0,95x2,60</t>
  </si>
  <si>
    <t>0,95x5,70</t>
  </si>
  <si>
    <t>0,95x5,80</t>
  </si>
  <si>
    <t>0,54x2,24</t>
  </si>
  <si>
    <t>0,96x2,48</t>
  </si>
  <si>
    <t>1,09x2,24</t>
  </si>
  <si>
    <t>1,10x2,24</t>
  </si>
  <si>
    <t>1,10x2,48</t>
  </si>
  <si>
    <t>1,19x2,24</t>
  </si>
  <si>
    <t>1,22x3,25</t>
  </si>
  <si>
    <t>1,25x4,28</t>
  </si>
  <si>
    <t>1,27x2,48</t>
  </si>
  <si>
    <t>1,29x3,25</t>
  </si>
  <si>
    <t>1,38x1,50</t>
  </si>
  <si>
    <t>1,44x3,51</t>
  </si>
  <si>
    <t>1,46x3,25</t>
  </si>
  <si>
    <t>1,51x3,51</t>
  </si>
  <si>
    <t>1,93x2,48</t>
  </si>
  <si>
    <t>2,08x2,53</t>
  </si>
  <si>
    <t>2,96x2,96</t>
  </si>
  <si>
    <t>3,00x2,48</t>
  </si>
  <si>
    <t>0,51x1,07</t>
  </si>
  <si>
    <t>1,78x2,14</t>
  </si>
  <si>
    <t>2x2,80</t>
  </si>
  <si>
    <t>Laterne</t>
  </si>
  <si>
    <t>0,72x1,01</t>
  </si>
  <si>
    <t>0,79x1,46</t>
  </si>
  <si>
    <t>0,85x2,59</t>
  </si>
  <si>
    <t>1,17x2,59</t>
  </si>
  <si>
    <t>1,20x1,46</t>
  </si>
  <si>
    <t>1,25x1,46</t>
  </si>
  <si>
    <t>1,20x1,00</t>
  </si>
  <si>
    <t>H-Haus</t>
  </si>
  <si>
    <t>1,32x1,31</t>
  </si>
  <si>
    <t>3x0,6</t>
  </si>
  <si>
    <t>3x0,60</t>
  </si>
  <si>
    <t>2x0,60</t>
  </si>
  <si>
    <t>1,57x3,70</t>
  </si>
  <si>
    <t>1,01x2,14/2</t>
  </si>
  <si>
    <t>(angepasst)</t>
  </si>
  <si>
    <t>0,50x2,00</t>
  </si>
  <si>
    <t>1,43x2,36</t>
  </si>
  <si>
    <t>1,75x2,06</t>
  </si>
  <si>
    <t>1,87x2,06</t>
  </si>
  <si>
    <t>2,00x1,40</t>
  </si>
  <si>
    <t>3,00x1,40</t>
  </si>
  <si>
    <t>2x2,26</t>
  </si>
  <si>
    <t>0,82x2,14/2</t>
  </si>
  <si>
    <t>0,99x2,14/2</t>
  </si>
  <si>
    <t>1,09x2,14/2</t>
  </si>
  <si>
    <t>1,25x2,14/2</t>
  </si>
  <si>
    <t>2x2,14/2</t>
  </si>
  <si>
    <t>1,60x0,80</t>
  </si>
  <si>
    <t>1,26x1,40</t>
  </si>
  <si>
    <t>1,43x1,43</t>
  </si>
  <si>
    <t>1,14x2,08</t>
  </si>
  <si>
    <t>1,15x1,15</t>
  </si>
  <si>
    <t>1,18x1,25</t>
  </si>
  <si>
    <t>1,18x2,30</t>
  </si>
  <si>
    <t>Haus 35</t>
  </si>
  <si>
    <t>0,56x1,18</t>
  </si>
  <si>
    <t>0,77x0,98</t>
  </si>
  <si>
    <t>0,84x1,52</t>
  </si>
  <si>
    <t>0,87x1,09</t>
  </si>
  <si>
    <t>0,92x1,09</t>
  </si>
  <si>
    <t>0,95x1,53</t>
  </si>
  <si>
    <t>0,97x1,63</t>
  </si>
  <si>
    <t>1,10x1,53</t>
  </si>
  <si>
    <t>1,36x1,57</t>
  </si>
  <si>
    <t>1,37x1,57</t>
  </si>
  <si>
    <t>Innen</t>
  </si>
  <si>
    <t>0,98x2,13</t>
  </si>
  <si>
    <t>0,90x1,50</t>
  </si>
  <si>
    <t>0,94x1,56</t>
  </si>
  <si>
    <t>0,94x1,81</t>
  </si>
  <si>
    <t>0,97x1,56</t>
  </si>
  <si>
    <t>1,06x1,45</t>
  </si>
  <si>
    <t>1,16x2,13</t>
  </si>
  <si>
    <t>1,18x2,20</t>
  </si>
  <si>
    <t>1,41x2,13</t>
  </si>
  <si>
    <t>1,42x2,13</t>
  </si>
  <si>
    <t>1,67x2,12</t>
  </si>
  <si>
    <t>1,69x2,13</t>
  </si>
  <si>
    <t>1,80x2,33</t>
  </si>
  <si>
    <t>2,70x2,20</t>
  </si>
  <si>
    <t>1,57x1,42</t>
  </si>
  <si>
    <t>0,97x2,75</t>
  </si>
  <si>
    <t>1,46x2,55/2</t>
  </si>
  <si>
    <t>0,50x0,30</t>
  </si>
  <si>
    <t>0,79x1,87</t>
  </si>
  <si>
    <t>0,81x1,87</t>
  </si>
  <si>
    <t>0,95x1,61</t>
  </si>
  <si>
    <t>0,99x1,61</t>
  </si>
  <si>
    <t>1,06x1,44</t>
  </si>
  <si>
    <t>1,06x1,56</t>
  </si>
  <si>
    <t>1,07x2,19</t>
  </si>
  <si>
    <t>1,08x2,18</t>
  </si>
  <si>
    <t>1,10x1,56</t>
  </si>
  <si>
    <t>1,20x2,28</t>
  </si>
  <si>
    <t>1,40x2,18</t>
  </si>
  <si>
    <t>1,41x2,19</t>
  </si>
  <si>
    <t>1,47x2,18</t>
  </si>
  <si>
    <t>1,52x2,18</t>
  </si>
  <si>
    <t>1,74x2,18</t>
  </si>
  <si>
    <t>1,8x2,25</t>
  </si>
  <si>
    <t>3,34x2,09</t>
  </si>
  <si>
    <t>0,98x2,78</t>
  </si>
  <si>
    <t>0,75x1,95</t>
  </si>
  <si>
    <t>1,46x2,56/2</t>
  </si>
  <si>
    <t>1,32x2,02</t>
  </si>
  <si>
    <t>0,59x0,85</t>
  </si>
  <si>
    <t>0,61x0,50</t>
  </si>
  <si>
    <t>0,85x1,60</t>
  </si>
  <si>
    <t>1,15x1,62</t>
  </si>
  <si>
    <t>1,54x0,40</t>
  </si>
  <si>
    <t>Haus 36</t>
  </si>
  <si>
    <t>1,04x0,91</t>
  </si>
  <si>
    <t>1,12x0,91</t>
  </si>
  <si>
    <t>1,19x1,20</t>
  </si>
  <si>
    <t>1,22x1,48</t>
  </si>
  <si>
    <t>0,52x0,91</t>
  </si>
  <si>
    <t>0,97x2,01</t>
  </si>
  <si>
    <t>0,52x1,04</t>
  </si>
  <si>
    <t>0,62x2,21</t>
  </si>
  <si>
    <t>1,04x2,21</t>
  </si>
  <si>
    <t>1,18x2,21</t>
  </si>
  <si>
    <t>1,30x2,21</t>
  </si>
  <si>
    <t>1,68x2,21</t>
  </si>
  <si>
    <t>1,95x2,21</t>
  </si>
  <si>
    <t>1,63x1,94</t>
  </si>
  <si>
    <t>1,43x1,87</t>
  </si>
  <si>
    <t>1,22x2,26</t>
  </si>
  <si>
    <t>1,15x2,33</t>
  </si>
  <si>
    <t>1,01x2,26</t>
  </si>
  <si>
    <t>1,05x2,11</t>
  </si>
  <si>
    <t>1,18x2,06</t>
  </si>
  <si>
    <t>1,24x2,21</t>
  </si>
  <si>
    <t>1,86x2,50</t>
  </si>
  <si>
    <t>2,18x2,25</t>
  </si>
  <si>
    <t>2,40x2,25</t>
  </si>
  <si>
    <t>1,12x2,26</t>
  </si>
  <si>
    <t>0,53x0,81</t>
  </si>
  <si>
    <t>0,70x1,50</t>
  </si>
  <si>
    <t>0,72x2,06</t>
  </si>
  <si>
    <t>0,80x1,15</t>
  </si>
  <si>
    <t>1,07x1</t>
  </si>
  <si>
    <t>1,32x1,96</t>
  </si>
  <si>
    <t>2,42x0,86</t>
  </si>
  <si>
    <t>Haus 39</t>
  </si>
  <si>
    <t>0,47x0,61</t>
  </si>
  <si>
    <t>0,62x0,97</t>
  </si>
  <si>
    <t>1,01x0,97</t>
  </si>
  <si>
    <t>1,35x0,97</t>
  </si>
  <si>
    <t>0,33x2,05</t>
  </si>
  <si>
    <t>0,50x1,06</t>
  </si>
  <si>
    <t>0,57x1,31</t>
  </si>
  <si>
    <t>0,73x0,66</t>
  </si>
  <si>
    <t>1,05x2,05</t>
  </si>
  <si>
    <t>1,25x2,21</t>
  </si>
  <si>
    <t>1,32x2,05</t>
  </si>
  <si>
    <t>1,69x2,26</t>
  </si>
  <si>
    <t>1,95x2,05</t>
  </si>
  <si>
    <t>2,60x2,36</t>
  </si>
  <si>
    <t>0,88x2,90</t>
  </si>
  <si>
    <t>1,18x1,86</t>
  </si>
  <si>
    <t>1,3x2,06</t>
  </si>
  <si>
    <t>1,82x1,60</t>
  </si>
  <si>
    <t>1,15x0,44</t>
  </si>
  <si>
    <t>0,35x0,84</t>
  </si>
  <si>
    <t>0,51x1,06</t>
  </si>
  <si>
    <t>0,58x1,16</t>
  </si>
  <si>
    <t>0,65x2,11</t>
  </si>
  <si>
    <t>0,90x1,76</t>
  </si>
  <si>
    <t>1,00x2,26</t>
  </si>
  <si>
    <t>1,25x2,26</t>
  </si>
  <si>
    <t>1,3x2,41</t>
  </si>
  <si>
    <t>1,30x3,06</t>
  </si>
  <si>
    <t>0,6x1,05</t>
  </si>
  <si>
    <t>0,78x1,41</t>
  </si>
  <si>
    <t>0,83x1,06</t>
  </si>
  <si>
    <t>1,10x0,55</t>
  </si>
  <si>
    <t>0,98x2,14</t>
  </si>
  <si>
    <t>I-Haus</t>
  </si>
  <si>
    <t>0,78x1,24</t>
  </si>
  <si>
    <t>0,79x1,23</t>
  </si>
  <si>
    <t>0,80x1,47</t>
  </si>
  <si>
    <t>0,81x1,24</t>
  </si>
  <si>
    <t>0,83x1,28</t>
  </si>
  <si>
    <t>0,84x1,23</t>
  </si>
  <si>
    <t>1,00x2,01</t>
  </si>
  <si>
    <t>1,27x1,32</t>
  </si>
  <si>
    <t>1,32x1,33</t>
  </si>
  <si>
    <t>1,33x1,34</t>
  </si>
  <si>
    <t>1,34x1,34</t>
  </si>
  <si>
    <t>1,40x1,32</t>
  </si>
  <si>
    <t>1,41x1,32</t>
  </si>
  <si>
    <t>1,44x1,32</t>
  </si>
  <si>
    <t>1,66x1,37</t>
  </si>
  <si>
    <t>1,71x1,40</t>
  </si>
  <si>
    <t>1,72x1,40</t>
  </si>
  <si>
    <t>1,83x1,47</t>
  </si>
  <si>
    <t>1,84x1,47</t>
  </si>
  <si>
    <t>(Glasausschnitte)</t>
  </si>
  <si>
    <t>1,45x0,55</t>
  </si>
  <si>
    <t>1,08x0,86</t>
  </si>
  <si>
    <t>0,98x1,89</t>
  </si>
  <si>
    <t>0,82x1,37</t>
  </si>
  <si>
    <t>1,34x2,35</t>
  </si>
  <si>
    <t>1,36x1,80</t>
  </si>
  <si>
    <t>1,36x2,51</t>
  </si>
  <si>
    <t>1,41x2,35</t>
  </si>
  <si>
    <t>1,41x2,42</t>
  </si>
  <si>
    <t>1,42x2,35</t>
  </si>
  <si>
    <t>1,43x2,42</t>
  </si>
  <si>
    <t>1,78x2,47</t>
  </si>
  <si>
    <t>1,79x2,51</t>
  </si>
  <si>
    <t>1,94x2,42</t>
  </si>
  <si>
    <t>1,96x2,42</t>
  </si>
  <si>
    <t>0,70x2,54</t>
  </si>
  <si>
    <t>1,85x1,16</t>
  </si>
  <si>
    <t>1,93x2,81</t>
  </si>
  <si>
    <t>0,40x0,98</t>
  </si>
  <si>
    <t>0,50x0,68</t>
  </si>
  <si>
    <t>0,60x1,48</t>
  </si>
  <si>
    <t>0,39x1,48</t>
  </si>
  <si>
    <t>1,14x2,17</t>
  </si>
  <si>
    <t>Fasssade</t>
  </si>
  <si>
    <t>1,88x5,50</t>
  </si>
  <si>
    <t>0,63x1,07</t>
  </si>
  <si>
    <t>0,66x1,07</t>
  </si>
  <si>
    <t>1,30x2,07</t>
  </si>
  <si>
    <t>1,30x2,42</t>
  </si>
  <si>
    <t>1,33x2,42</t>
  </si>
  <si>
    <t>1,40x1,40</t>
  </si>
  <si>
    <t>1,40x2,40</t>
  </si>
  <si>
    <t>1,40x2,45</t>
  </si>
  <si>
    <t>1,41x2,45</t>
  </si>
  <si>
    <t>1,44x2,40</t>
  </si>
  <si>
    <t>1,52x3,33</t>
  </si>
  <si>
    <t>1,67x2,29</t>
  </si>
  <si>
    <t>1,70x3,07</t>
  </si>
  <si>
    <t>1,84x3,07</t>
  </si>
  <si>
    <t>1,92x3,07</t>
  </si>
  <si>
    <t>1,93x2,25</t>
  </si>
  <si>
    <t>1,93x2,42</t>
  </si>
  <si>
    <t>1,94x2,45</t>
  </si>
  <si>
    <t>2,95x4,82</t>
  </si>
  <si>
    <t>0,38x1,11</t>
  </si>
  <si>
    <t>0,30x1,11</t>
  </si>
  <si>
    <t>1,22x2,20</t>
  </si>
  <si>
    <t>0,81x1,76</t>
  </si>
  <si>
    <t>Zgeschoss</t>
  </si>
  <si>
    <t>1,43x2,07</t>
  </si>
  <si>
    <t>1,91x1,98</t>
  </si>
  <si>
    <t>0,50x1,47</t>
  </si>
  <si>
    <t>0,60x1,00</t>
  </si>
  <si>
    <t>0,65x1,07</t>
  </si>
  <si>
    <t>0,89x1,35</t>
  </si>
  <si>
    <t>0,89x1,49</t>
  </si>
  <si>
    <t>0,90x1,47</t>
  </si>
  <si>
    <t>1,67x3,65</t>
  </si>
  <si>
    <t>Haus J</t>
  </si>
  <si>
    <t>1,17x0,83</t>
  </si>
  <si>
    <t>1,17x0,91</t>
  </si>
  <si>
    <t>1,17x1,26</t>
  </si>
  <si>
    <t>1,05x0,83</t>
  </si>
  <si>
    <t>1,05x2,16</t>
  </si>
  <si>
    <t>1,17x2,16</t>
  </si>
  <si>
    <t>1,43x2,16</t>
  </si>
  <si>
    <t>1,56x1,94</t>
  </si>
  <si>
    <t>1,56x2,54</t>
  </si>
  <si>
    <t>1,66x3,85/3</t>
  </si>
  <si>
    <t>0,88x3,85/3</t>
  </si>
  <si>
    <t>1,73x2,13/3</t>
  </si>
  <si>
    <t>1,05x1,94</t>
  </si>
  <si>
    <t>1,17x1,94</t>
  </si>
  <si>
    <t>1,30x2,43</t>
  </si>
  <si>
    <t>1,77x1,94</t>
  </si>
  <si>
    <t>0,65x1,36</t>
  </si>
  <si>
    <t>0,90x1,55</t>
  </si>
  <si>
    <t>1,27x2,11</t>
  </si>
  <si>
    <t>1,61x1,32</t>
  </si>
  <si>
    <t>0,80x1,40</t>
  </si>
  <si>
    <t>1,07x2,16</t>
  </si>
  <si>
    <t>K-Haus</t>
  </si>
  <si>
    <t>0,79x1,20</t>
  </si>
  <si>
    <t>1,84x2,41</t>
  </si>
  <si>
    <t>1,07x2,13/2</t>
  </si>
  <si>
    <t>1,19x2,36</t>
  </si>
  <si>
    <t>1,69x1,26</t>
  </si>
  <si>
    <t>1,69x1,32</t>
  </si>
  <si>
    <t>2,10x1,26</t>
  </si>
  <si>
    <t>1,12x1,46</t>
  </si>
  <si>
    <t>1,73x1,46</t>
  </si>
  <si>
    <t>1,34x1,98</t>
  </si>
  <si>
    <t>1,51x2,13/2</t>
  </si>
  <si>
    <t>1,19x2,01/2</t>
  </si>
  <si>
    <t>1,18x2,14/2</t>
  </si>
  <si>
    <t>0,58x0,81</t>
  </si>
  <si>
    <t>0,79x1,16</t>
  </si>
  <si>
    <t>1,03x1,96</t>
  </si>
  <si>
    <t>1,30x2,32</t>
  </si>
  <si>
    <t>1,69x1,28</t>
  </si>
  <si>
    <t>2,00x2,07</t>
  </si>
  <si>
    <t>1,10x0,70</t>
  </si>
  <si>
    <t>0,90x2,90</t>
  </si>
  <si>
    <t>0,90x1,98</t>
  </si>
  <si>
    <t>0,90x0,99</t>
  </si>
  <si>
    <t>0,90x0,88</t>
  </si>
  <si>
    <t>0,90x1,90</t>
  </si>
  <si>
    <t>0,89x0,90</t>
  </si>
  <si>
    <t>1,87x1,25</t>
  </si>
  <si>
    <t>Haus L</t>
  </si>
  <si>
    <t>1,42x1,26</t>
  </si>
  <si>
    <t>2,26x2,13</t>
  </si>
  <si>
    <t>1,83x2,37</t>
  </si>
  <si>
    <t>2,30x2,57</t>
  </si>
  <si>
    <t>0,97x1,13</t>
  </si>
  <si>
    <t>2,22x2,28</t>
  </si>
  <si>
    <t>2,28x1,55</t>
  </si>
  <si>
    <t>2,29x2,28</t>
  </si>
  <si>
    <t>2x2,13</t>
  </si>
  <si>
    <t>0,60x0,70</t>
  </si>
  <si>
    <t>0,75x0,60</t>
  </si>
  <si>
    <t>0,90x0,80</t>
  </si>
  <si>
    <t>0,99x0,60</t>
  </si>
  <si>
    <t>1,05x1,87</t>
  </si>
  <si>
    <t>1,18x2,07</t>
  </si>
  <si>
    <t>1,13x2,25</t>
  </si>
  <si>
    <t>0,56x2,25</t>
  </si>
  <si>
    <t>Haus M</t>
  </si>
  <si>
    <t>1,31x1,32</t>
  </si>
  <si>
    <t>1,31x1,56</t>
  </si>
  <si>
    <t>1,83x1,32</t>
  </si>
  <si>
    <t>1,83x1,55</t>
  </si>
  <si>
    <t>2,06x2,40</t>
  </si>
  <si>
    <t>Innenfenter</t>
  </si>
  <si>
    <t>2,30x1,14</t>
  </si>
  <si>
    <t>Glasbaustein</t>
  </si>
  <si>
    <t>1,05x2,41</t>
  </si>
  <si>
    <t>1,31x2,41</t>
  </si>
  <si>
    <t>1,83x2,46</t>
  </si>
  <si>
    <t>0,63x1,13</t>
  </si>
  <si>
    <t>1,69x2,73</t>
  </si>
  <si>
    <t>Glasbausteine</t>
  </si>
  <si>
    <t>1,05x1,96</t>
  </si>
  <si>
    <t>1,43x2,61</t>
  </si>
  <si>
    <t>0,58x0,76</t>
  </si>
  <si>
    <t>0,92x1,71</t>
  </si>
  <si>
    <t>1,04x1,96</t>
  </si>
  <si>
    <t>1,06x1,41</t>
  </si>
  <si>
    <t>1,18x2,01</t>
  </si>
  <si>
    <t>1,18x2,31</t>
  </si>
  <si>
    <t>1,43x2,56</t>
  </si>
  <si>
    <t>1,97x2,40</t>
  </si>
  <si>
    <t>Haus N</t>
  </si>
  <si>
    <t>1,30x2,35</t>
  </si>
  <si>
    <t>1,23x1,24</t>
  </si>
  <si>
    <t>1,18x3,15</t>
  </si>
  <si>
    <t>0,63x1,01</t>
  </si>
  <si>
    <t>0,58x0,56</t>
  </si>
  <si>
    <t>1,06x2,07</t>
  </si>
  <si>
    <t>0,80x0,95</t>
  </si>
  <si>
    <t>Gaube</t>
  </si>
  <si>
    <t>1,36x0,80</t>
  </si>
  <si>
    <t>0,63x0,88</t>
  </si>
  <si>
    <t>Pathalogie</t>
  </si>
  <si>
    <t>0,85x1,33</t>
  </si>
  <si>
    <t>0,90x1,05</t>
  </si>
  <si>
    <t>0,92x1,01</t>
  </si>
  <si>
    <t>0,93x1,02</t>
  </si>
  <si>
    <t>1,00x1,12</t>
  </si>
  <si>
    <t>1,04x1,04</t>
  </si>
  <si>
    <t>1,05x1,12</t>
  </si>
  <si>
    <t>1,18x1,33</t>
  </si>
  <si>
    <t>1,66x1,44</t>
  </si>
  <si>
    <t>1,41x2,01</t>
  </si>
  <si>
    <t>Bullauge</t>
  </si>
  <si>
    <t>Glaselement</t>
  </si>
  <si>
    <t>1,38x1,08</t>
  </si>
  <si>
    <t>(außen)</t>
  </si>
  <si>
    <t>0,74x1,42</t>
  </si>
  <si>
    <t>1,28x2,12</t>
  </si>
  <si>
    <t>1,44x2,12</t>
  </si>
  <si>
    <t>1,45x2,30</t>
  </si>
  <si>
    <t>1,86x1,64</t>
  </si>
  <si>
    <t>1,94x2,12</t>
  </si>
  <si>
    <t>1,76x1,30</t>
  </si>
  <si>
    <t>1,86x2,01</t>
  </si>
  <si>
    <t>sonstiges</t>
  </si>
  <si>
    <t>0,50x0,45</t>
  </si>
  <si>
    <t>(WC)</t>
  </si>
  <si>
    <t>0,94x1,4</t>
  </si>
  <si>
    <t>1,01x1,47</t>
  </si>
  <si>
    <t>1,51x1,26</t>
  </si>
  <si>
    <t>Haus P</t>
  </si>
  <si>
    <t>1,31x1,07</t>
  </si>
  <si>
    <t>1,31x1,17</t>
  </si>
  <si>
    <t>1,16x2,30</t>
  </si>
  <si>
    <t>1,17x1,05</t>
  </si>
  <si>
    <t>1,05x1,23</t>
  </si>
  <si>
    <t>1,01x2,01</t>
  </si>
  <si>
    <t>1,43x2,37</t>
  </si>
  <si>
    <t>1,63x2,37</t>
  </si>
  <si>
    <t>1,43x2,45</t>
  </si>
  <si>
    <t>1,63x2,30</t>
  </si>
  <si>
    <t>1,43x2,30</t>
  </si>
  <si>
    <t>1,43x3,37</t>
  </si>
  <si>
    <t>1,23x2,37</t>
  </si>
  <si>
    <t>0,59x0,7</t>
  </si>
  <si>
    <t>0,59x0,77</t>
  </si>
  <si>
    <t>1,05x1,72</t>
  </si>
  <si>
    <t>0,4x0,8</t>
  </si>
  <si>
    <t>0,9x1,4</t>
  </si>
  <si>
    <t>Haus Q SPZ</t>
  </si>
  <si>
    <t>1,16x1,32</t>
  </si>
  <si>
    <t>1,29x1,32</t>
  </si>
  <si>
    <t>0,76x2,01</t>
  </si>
  <si>
    <t>1,23x1,55</t>
  </si>
  <si>
    <t>1,60x5,50</t>
  </si>
  <si>
    <t>2,00x2,55</t>
  </si>
  <si>
    <t>3,00x2,55</t>
  </si>
  <si>
    <t>1,23x2,40</t>
  </si>
  <si>
    <t>1,22x1,38</t>
  </si>
  <si>
    <t>2,63x1,38</t>
  </si>
  <si>
    <t>0,73x1,38</t>
  </si>
  <si>
    <t>1,50x2,13</t>
  </si>
  <si>
    <t>Haus R</t>
  </si>
  <si>
    <t>0,86x1,20</t>
  </si>
  <si>
    <t>1,44x2,42</t>
  </si>
  <si>
    <t>2,80x2,42</t>
  </si>
  <si>
    <t>2,95x2,42</t>
  </si>
  <si>
    <t>1,14x2,42</t>
  </si>
  <si>
    <t>0,65x1,53</t>
  </si>
  <si>
    <t>0,80x0,97</t>
  </si>
  <si>
    <t>1,03x2,07</t>
  </si>
  <si>
    <t>1,31x2,24</t>
  </si>
  <si>
    <t>1,04x2,14</t>
  </si>
  <si>
    <t>Dokumentation</t>
  </si>
  <si>
    <t>Haus S</t>
  </si>
  <si>
    <t>1,31x1,40</t>
  </si>
  <si>
    <t>1,18x1,40</t>
  </si>
  <si>
    <t>0,57x0,78</t>
  </si>
  <si>
    <t>2x2,15</t>
  </si>
  <si>
    <t>1,54x2,22</t>
  </si>
  <si>
    <t>1,40x1,20</t>
  </si>
  <si>
    <t>1,20x1,20</t>
  </si>
  <si>
    <t>1,03x1,37</t>
  </si>
  <si>
    <t>1,18x1,97</t>
  </si>
  <si>
    <t>1,18x2,42</t>
  </si>
  <si>
    <t>1,72x1,13</t>
  </si>
  <si>
    <t>1,75x1,13</t>
  </si>
  <si>
    <t>2x2,13/2</t>
  </si>
  <si>
    <t>1,12x2,20</t>
  </si>
  <si>
    <t>2,22x2,14/2</t>
  </si>
  <si>
    <t>1,13x2,13/2</t>
  </si>
  <si>
    <t>1,30x2,10</t>
  </si>
  <si>
    <t>0,91x1,90</t>
  </si>
  <si>
    <t>1,03x2,42</t>
  </si>
  <si>
    <t>1,88x2,42</t>
  </si>
  <si>
    <t>1,38x1,13</t>
  </si>
  <si>
    <t>1,28x1,94</t>
  </si>
  <si>
    <t>0,91x1,49</t>
  </si>
  <si>
    <t>1,12x,20</t>
  </si>
  <si>
    <t>1,37x2,07</t>
  </si>
  <si>
    <t>1,23x1,17</t>
  </si>
  <si>
    <t>1,10x1,10</t>
  </si>
  <si>
    <t>1,50x1,11</t>
  </si>
  <si>
    <t>Haus T</t>
  </si>
  <si>
    <t>Art</t>
  </si>
  <si>
    <t>ISO Fenster</t>
  </si>
  <si>
    <t>0,75x1,30</t>
  </si>
  <si>
    <t>0,78x1,38</t>
  </si>
  <si>
    <t>0,79x1,30</t>
  </si>
  <si>
    <t>1,30x1,30</t>
  </si>
  <si>
    <t>1,3x1,43</t>
  </si>
  <si>
    <t>1,45x1,30</t>
  </si>
  <si>
    <t>1,51x1,7</t>
  </si>
  <si>
    <t>1,52x1,31</t>
  </si>
  <si>
    <t>1,80x1,30</t>
  </si>
  <si>
    <t>1,81x2,42</t>
  </si>
  <si>
    <t>1,08x1,96</t>
  </si>
  <si>
    <t>1,15x2,31</t>
  </si>
  <si>
    <t>1,31x2,06</t>
  </si>
  <si>
    <t>1,41x2,86</t>
  </si>
  <si>
    <t>1,41x2,36</t>
  </si>
  <si>
    <t>1,74x2,69</t>
  </si>
  <si>
    <t>1,91x2,43</t>
  </si>
  <si>
    <t>1,23x2,06</t>
  </si>
  <si>
    <t>1,43x2,58</t>
  </si>
  <si>
    <t>1,74x2,41</t>
  </si>
  <si>
    <t>1,87x2,41</t>
  </si>
  <si>
    <t>0,54x0,75</t>
  </si>
  <si>
    <t>0,78x1,18</t>
  </si>
  <si>
    <t>1,0x1,0</t>
  </si>
  <si>
    <t>1,03x1,69</t>
  </si>
  <si>
    <t>1,05x1,0</t>
  </si>
  <si>
    <t>1,05x2,02</t>
  </si>
  <si>
    <t>1,20x2,07</t>
  </si>
  <si>
    <t>1,33x2,05</t>
  </si>
  <si>
    <t>1,44x2,58</t>
  </si>
  <si>
    <t>1,44x2,63</t>
  </si>
  <si>
    <t>2,35x0,68</t>
  </si>
  <si>
    <t>Haus U</t>
  </si>
  <si>
    <t>Fassadenelemente Außen</t>
  </si>
  <si>
    <t>1,94x8,28</t>
  </si>
  <si>
    <t>2,22x9,25</t>
  </si>
  <si>
    <t>3,45x10,25</t>
  </si>
  <si>
    <t>Glastür innen</t>
  </si>
  <si>
    <t>2,01x2,13</t>
  </si>
  <si>
    <t>Glastür Innen</t>
  </si>
  <si>
    <t>1,51x2,13</t>
  </si>
  <si>
    <t>Fenster außen</t>
  </si>
  <si>
    <t>0,85x1,40</t>
  </si>
  <si>
    <t>1,77x1,40</t>
  </si>
  <si>
    <t>1,94x1,40</t>
  </si>
  <si>
    <t>Fenster innen</t>
  </si>
  <si>
    <t>5,54x1,53</t>
  </si>
  <si>
    <t>1,26x1,51</t>
  </si>
  <si>
    <t>2,49x2,51</t>
  </si>
  <si>
    <t>1,51x2,26</t>
  </si>
  <si>
    <t>1,03x2,08</t>
  </si>
  <si>
    <t>1,07x2,08</t>
  </si>
  <si>
    <t>1,94x2,08</t>
  </si>
  <si>
    <t>Glastür außen</t>
  </si>
  <si>
    <t>2 Seitig</t>
  </si>
  <si>
    <t>1,89x2,24</t>
  </si>
  <si>
    <t>2,23x2,08</t>
  </si>
  <si>
    <t>2,23x1,08</t>
  </si>
  <si>
    <t>Haus V</t>
  </si>
  <si>
    <t>1,80x0,63</t>
  </si>
  <si>
    <t>0,82x2,28</t>
  </si>
  <si>
    <t>1,85x2,24</t>
  </si>
  <si>
    <t>5,44x1,53</t>
  </si>
  <si>
    <t>2.Obergeschoss</t>
  </si>
  <si>
    <t>Haus W</t>
  </si>
  <si>
    <t>Kellergeschoss</t>
  </si>
  <si>
    <t>0,86x1,32</t>
  </si>
  <si>
    <t>1,15x1,40</t>
  </si>
  <si>
    <t>1,15x1,50</t>
  </si>
  <si>
    <t>1,95x2,30</t>
  </si>
  <si>
    <t>2,20x2,36</t>
  </si>
  <si>
    <t>2,24x2,3</t>
  </si>
  <si>
    <t>1,60x2,13</t>
  </si>
  <si>
    <t>2,01x3,00</t>
  </si>
  <si>
    <t>2,10x2,30</t>
  </si>
  <si>
    <t>2,31x2,13</t>
  </si>
  <si>
    <t>2,51x2,13</t>
  </si>
  <si>
    <t>2,56x2,13</t>
  </si>
  <si>
    <t>2,50x1,25</t>
  </si>
  <si>
    <t>1,06x3,00</t>
  </si>
  <si>
    <t>2,13x3,00</t>
  </si>
  <si>
    <t>2,20x10,83</t>
  </si>
  <si>
    <t>2,35x8,63</t>
  </si>
  <si>
    <t>2,85x5,85</t>
  </si>
  <si>
    <t>5,13x1,44</t>
  </si>
  <si>
    <t>11,38x3,00</t>
  </si>
  <si>
    <t>26,69x3,00</t>
  </si>
  <si>
    <t>0,75x2,08</t>
  </si>
  <si>
    <t>1,01x2,20</t>
  </si>
  <si>
    <t>1,10x1,49</t>
  </si>
  <si>
    <t>1,12x1,02</t>
  </si>
  <si>
    <t>1,15x1,01</t>
  </si>
  <si>
    <t>1,15x1,05</t>
  </si>
  <si>
    <t>2,20x0,65</t>
  </si>
  <si>
    <t>2,00x2,28</t>
  </si>
  <si>
    <t>1,45x1,40</t>
  </si>
  <si>
    <t>1,66x1,40</t>
  </si>
  <si>
    <t>2,96x1,40</t>
  </si>
  <si>
    <t>3,10x2,5</t>
  </si>
  <si>
    <t>5,76x2,50</t>
  </si>
  <si>
    <t>6,50x2,33</t>
  </si>
  <si>
    <t>7,10x2,33</t>
  </si>
  <si>
    <t>8,66x2,50</t>
  </si>
  <si>
    <t>13,37x2,26</t>
  </si>
  <si>
    <t>2,08x0,65</t>
  </si>
  <si>
    <t>14,02x3,00</t>
  </si>
  <si>
    <t>22,35x3,00</t>
  </si>
  <si>
    <t>Wirtschaftshof</t>
  </si>
  <si>
    <t>1,21x1,95</t>
  </si>
  <si>
    <t>1,26x0,55</t>
  </si>
  <si>
    <t>1,26x1,50</t>
  </si>
  <si>
    <t>1,26x1,95</t>
  </si>
  <si>
    <t>2,51x0,55</t>
  </si>
  <si>
    <t>2,51x1,50</t>
  </si>
  <si>
    <t>2,51x1,95</t>
  </si>
  <si>
    <t>3,76x1,50</t>
  </si>
  <si>
    <t>3,76x1,95</t>
  </si>
  <si>
    <t>6,26x1,50</t>
  </si>
  <si>
    <t>1,01x0,55</t>
  </si>
  <si>
    <t>1,00x2,06</t>
  </si>
  <si>
    <t>1,01x2,06/2</t>
  </si>
  <si>
    <t>1,01x2,61</t>
  </si>
  <si>
    <t>1,24x2,06</t>
  </si>
  <si>
    <t>1,26x2,06/3</t>
  </si>
  <si>
    <t>1,76x2,61/2</t>
  </si>
  <si>
    <t>1,76x2,06</t>
  </si>
  <si>
    <t>Außentor</t>
  </si>
  <si>
    <t>2,76x2,61</t>
  </si>
  <si>
    <t>3,50x4,50</t>
  </si>
  <si>
    <t>4,01x1,50</t>
  </si>
  <si>
    <t>1,01x2,06</t>
  </si>
  <si>
    <t>Außenjalosie</t>
  </si>
  <si>
    <t>Haus X</t>
  </si>
  <si>
    <t>1,06x1,77</t>
  </si>
  <si>
    <t>1,10x1,77</t>
  </si>
  <si>
    <t>1,22x1,77</t>
  </si>
  <si>
    <t>1,26x1,77</t>
  </si>
  <si>
    <t>1,38x1,64</t>
  </si>
  <si>
    <t>1,45x1,77</t>
  </si>
  <si>
    <t>1,45x1,44</t>
  </si>
  <si>
    <t>1,55x1,77</t>
  </si>
  <si>
    <t>0,57x1,07</t>
  </si>
  <si>
    <t>1,99x2,27</t>
  </si>
  <si>
    <t>1,00x1,16</t>
  </si>
  <si>
    <t>1x1,51</t>
  </si>
  <si>
    <t>0,37x2,05</t>
  </si>
  <si>
    <t>0,58x2,05</t>
  </si>
  <si>
    <t>0,69x2,05</t>
  </si>
  <si>
    <t>0,80x2,05</t>
  </si>
  <si>
    <t>0,88x2,05</t>
  </si>
  <si>
    <t>0,91x2,05</t>
  </si>
  <si>
    <t>0,92x2,05</t>
  </si>
  <si>
    <t>0,93x2,05</t>
  </si>
  <si>
    <t>0,97x2,03</t>
  </si>
  <si>
    <t>1,04x2,05</t>
  </si>
  <si>
    <t>1,06x2,03</t>
  </si>
  <si>
    <t>1,09x2,05</t>
  </si>
  <si>
    <t>1,10x2,03</t>
  </si>
  <si>
    <t>1,10x2,05</t>
  </si>
  <si>
    <t>1,16x2,05</t>
  </si>
  <si>
    <t>1,16x2,03</t>
  </si>
  <si>
    <t>1,18x2,05</t>
  </si>
  <si>
    <t>1,22x2,03</t>
  </si>
  <si>
    <t>1,22x2,05</t>
  </si>
  <si>
    <t>1,23x2,05</t>
  </si>
  <si>
    <t>1,26x2,03</t>
  </si>
  <si>
    <t>1,26x2,05</t>
  </si>
  <si>
    <t>1,27x2,05</t>
  </si>
  <si>
    <t>1,29x2,05</t>
  </si>
  <si>
    <t>1,41x2,05</t>
  </si>
  <si>
    <t>1,42x2,05</t>
  </si>
  <si>
    <t>1,46x2,05</t>
  </si>
  <si>
    <t>1,48x2,03</t>
  </si>
  <si>
    <t>1,50x2,03</t>
  </si>
  <si>
    <t>1,53x2,03</t>
  </si>
  <si>
    <t>1,60x2,05</t>
  </si>
  <si>
    <t>1,61x2,05</t>
  </si>
  <si>
    <t>1,65x2,05</t>
  </si>
  <si>
    <t>1,66x2,05</t>
  </si>
  <si>
    <t>1,66x3,05</t>
  </si>
  <si>
    <t>1,72x2,05</t>
  </si>
  <si>
    <t>1,74x2,05</t>
  </si>
  <si>
    <t>1,80x2,03</t>
  </si>
  <si>
    <t>1,80x2,05</t>
  </si>
  <si>
    <t>1,81x2,06</t>
  </si>
  <si>
    <t>1,82x2,05</t>
  </si>
  <si>
    <t>1,90x2,05</t>
  </si>
  <si>
    <t>1,97x2,05</t>
  </si>
  <si>
    <t>1,98x2,05</t>
  </si>
  <si>
    <t>2,00x2,05</t>
  </si>
  <si>
    <t>2,46x2,05</t>
  </si>
  <si>
    <t>2,50x2,05</t>
  </si>
  <si>
    <t>0,60x3,05</t>
  </si>
  <si>
    <t>0,70x1,04</t>
  </si>
  <si>
    <t>1,01x1,40</t>
  </si>
  <si>
    <t>1,73x1,26</t>
  </si>
  <si>
    <t>2,46x1,17</t>
  </si>
  <si>
    <t>1,30x2,14</t>
  </si>
  <si>
    <t>2,21x2,14</t>
  </si>
  <si>
    <t>2,26x2,14</t>
  </si>
  <si>
    <t>2,26x2,26</t>
  </si>
  <si>
    <t>2,39x2,14</t>
  </si>
  <si>
    <t>2,50x2,14</t>
  </si>
  <si>
    <t>2,76x2,26</t>
  </si>
  <si>
    <t>Innentür/</t>
  </si>
  <si>
    <t>2,40x2,14</t>
  </si>
  <si>
    <t>4,87x2,75</t>
  </si>
  <si>
    <t>7,72x2,75</t>
  </si>
  <si>
    <t>1,59x3,05</t>
  </si>
  <si>
    <t>2,55x3,05</t>
  </si>
  <si>
    <t>Drehtür</t>
  </si>
  <si>
    <t>12,50x3,00</t>
  </si>
  <si>
    <t>1,59x7,34</t>
  </si>
  <si>
    <t>4,00x8,58</t>
  </si>
  <si>
    <t>4,19x8,57</t>
  </si>
  <si>
    <t>5,01x8,58</t>
  </si>
  <si>
    <t>5,58x2,60</t>
  </si>
  <si>
    <t>6,06x3,00</t>
  </si>
  <si>
    <t>6,60x8,58</t>
  </si>
  <si>
    <t>6365x4,28</t>
  </si>
  <si>
    <t>8,17x3,00</t>
  </si>
  <si>
    <t>8,18x8,58</t>
  </si>
  <si>
    <t>8,20x3,00</t>
  </si>
  <si>
    <t>8,71x3,00</t>
  </si>
  <si>
    <t>13,74x3,00</t>
  </si>
  <si>
    <t>2,01x2,26</t>
  </si>
  <si>
    <t>2,96x2,81</t>
  </si>
  <si>
    <t>0,58x2,10</t>
  </si>
  <si>
    <t>0,64x2,10</t>
  </si>
  <si>
    <t>0,65x2,10</t>
  </si>
  <si>
    <t>0,70x2,03</t>
  </si>
  <si>
    <t>0,80x2,03</t>
  </si>
  <si>
    <t>0,81x2,10</t>
  </si>
  <si>
    <t>0,86x2,03</t>
  </si>
  <si>
    <t>0,91x2,10</t>
  </si>
  <si>
    <t>1,02x2,10</t>
  </si>
  <si>
    <t>1,03x2,10</t>
  </si>
  <si>
    <t>1,05x2,10</t>
  </si>
  <si>
    <t>1,13x2,03</t>
  </si>
  <si>
    <t>1,13x2,10</t>
  </si>
  <si>
    <t>1,15x2,10</t>
  </si>
  <si>
    <t>1,16x2,10</t>
  </si>
  <si>
    <t>1,22x2,10</t>
  </si>
  <si>
    <t>1,26x2,10</t>
  </si>
  <si>
    <t>1,39x2,10</t>
  </si>
  <si>
    <t>1,45x2,03</t>
  </si>
  <si>
    <t>1,45x2,10</t>
  </si>
  <si>
    <t>1,56x2,10</t>
  </si>
  <si>
    <t>1,59x2,10</t>
  </si>
  <si>
    <t>1,65x2,10</t>
  </si>
  <si>
    <t>1,66x2,10</t>
  </si>
  <si>
    <t>1,68x2,10</t>
  </si>
  <si>
    <t>1,82x2,10</t>
  </si>
  <si>
    <t>1,86x2,10</t>
  </si>
  <si>
    <t>1,90x2,10</t>
  </si>
  <si>
    <t>2,49x2,10</t>
  </si>
  <si>
    <t>2,60x2,10</t>
  </si>
  <si>
    <t>2,61x2,10</t>
  </si>
  <si>
    <t>2,68x2,10</t>
  </si>
  <si>
    <t>12,80x0,52</t>
  </si>
  <si>
    <t>12,80x1,33</t>
  </si>
  <si>
    <t>1,83x2,14</t>
  </si>
  <si>
    <t>2,55x3,07</t>
  </si>
  <si>
    <t>1,45x1,33</t>
  </si>
  <si>
    <t>2,6x5,58</t>
  </si>
  <si>
    <t>2,77x1,22</t>
  </si>
  <si>
    <t>2,89x1,22</t>
  </si>
  <si>
    <t>7,73x1,25</t>
  </si>
  <si>
    <t>7,73x3,50</t>
  </si>
  <si>
    <t>8,17x2,87</t>
  </si>
  <si>
    <t>8,20x2,87</t>
  </si>
  <si>
    <t>8,71x2,87</t>
  </si>
  <si>
    <t>14,25x3</t>
  </si>
  <si>
    <t>Vordach</t>
  </si>
  <si>
    <t>1,22x1,65</t>
  </si>
  <si>
    <t>2,37x1,65</t>
  </si>
  <si>
    <t>2,37x2,75</t>
  </si>
  <si>
    <t>1,6x1</t>
  </si>
  <si>
    <t>0,9x1,00</t>
  </si>
  <si>
    <t>38,33x5,10</t>
  </si>
  <si>
    <t>28,17x5,10</t>
  </si>
  <si>
    <t>Säulen</t>
  </si>
  <si>
    <t>Haus Z</t>
  </si>
  <si>
    <t>0,88x0,45</t>
  </si>
  <si>
    <t>0,93x0,85</t>
  </si>
  <si>
    <t>1x0,80</t>
  </si>
  <si>
    <t>1,04x0,35</t>
  </si>
  <si>
    <t>1,18x0,85</t>
  </si>
  <si>
    <t>1,35x0,80</t>
  </si>
  <si>
    <t>1,38x0,80</t>
  </si>
  <si>
    <t>1,18x2,37</t>
  </si>
  <si>
    <t>1,18x2,63</t>
  </si>
  <si>
    <t>1,44x2,37</t>
  </si>
  <si>
    <t>1,58x2,37</t>
  </si>
  <si>
    <t>2,21x3,57</t>
  </si>
  <si>
    <t>1,45x3,53</t>
  </si>
  <si>
    <t>1,05x3,27/2</t>
  </si>
  <si>
    <t>2,21x3,44</t>
  </si>
  <si>
    <t>0,57x2,03</t>
  </si>
  <si>
    <t>1,35x2,03</t>
  </si>
  <si>
    <t>1,22x1,26</t>
  </si>
  <si>
    <t>1x1,26</t>
  </si>
  <si>
    <t>0,88x2,14</t>
  </si>
  <si>
    <t>2,56x2,14</t>
  </si>
  <si>
    <t>2,48x2,53</t>
  </si>
  <si>
    <t>2,08x2,51</t>
  </si>
  <si>
    <t>1x2,14</t>
  </si>
  <si>
    <t>1,18x1,70</t>
  </si>
  <si>
    <t>1,43x1,70</t>
  </si>
  <si>
    <t>1,07x2,14</t>
  </si>
  <si>
    <t>1,1x2,14</t>
  </si>
  <si>
    <t>0,53x0,50</t>
  </si>
  <si>
    <t>0,74x0,60</t>
  </si>
  <si>
    <t>0,93x1,65</t>
  </si>
  <si>
    <t>1,08x1,85</t>
  </si>
  <si>
    <t>Jalosieverzeichnis</t>
  </si>
  <si>
    <t>Jalosie m²</t>
  </si>
  <si>
    <t>Jalosien</t>
  </si>
  <si>
    <t>0,95x1,76</t>
  </si>
  <si>
    <t>0,95x1,46</t>
  </si>
  <si>
    <t>0,95x1,65</t>
  </si>
  <si>
    <t>Außenjalosien</t>
  </si>
  <si>
    <t>0,95x1,44</t>
  </si>
  <si>
    <t>1,45x2,25</t>
  </si>
  <si>
    <t>1,75x2,25</t>
  </si>
  <si>
    <t>2,03x1,44</t>
  </si>
  <si>
    <t>2,05x2,25</t>
  </si>
  <si>
    <t>2,20x8,45</t>
  </si>
  <si>
    <t>2,35x2,25</t>
  </si>
  <si>
    <t>2,38x2,25</t>
  </si>
  <si>
    <t>2,83x2,25</t>
  </si>
  <si>
    <t>2,90x2,25</t>
  </si>
  <si>
    <t>2,92x2,25</t>
  </si>
  <si>
    <t>2,94x2,25</t>
  </si>
  <si>
    <t>3,01x2,25</t>
  </si>
  <si>
    <t>3,25x2,25</t>
  </si>
  <si>
    <t>4,03x2,25</t>
  </si>
  <si>
    <t>11,38x2,25</t>
  </si>
  <si>
    <t>1,78x2,26</t>
  </si>
  <si>
    <t>1,83x2,26</t>
  </si>
  <si>
    <t>1,90x2,26</t>
  </si>
  <si>
    <t>2,28x2,26</t>
  </si>
  <si>
    <t>2,35x2,26</t>
  </si>
  <si>
    <t>2,40x2,26</t>
  </si>
  <si>
    <t>2,60x2,26</t>
  </si>
  <si>
    <t>2,64x2,26</t>
  </si>
  <si>
    <t>2,70x2,26</t>
  </si>
  <si>
    <t>3,22x2,26</t>
  </si>
  <si>
    <t>3,40x2,33</t>
  </si>
  <si>
    <t>3,43x2,26</t>
  </si>
  <si>
    <t>3,48x2,26</t>
  </si>
  <si>
    <t>Jalosie</t>
  </si>
  <si>
    <t>Haus H Anbau</t>
  </si>
  <si>
    <t>Jalosieverzeichnis Lichthof</t>
  </si>
  <si>
    <t>0,7x2,03</t>
  </si>
  <si>
    <t>Preis pro m²</t>
  </si>
  <si>
    <t>Preis</t>
  </si>
  <si>
    <t>F-Haus</t>
  </si>
  <si>
    <t>0,59x1,45</t>
  </si>
  <si>
    <t>0,70x1,11</t>
  </si>
  <si>
    <t>0,76x1,36</t>
  </si>
  <si>
    <t>0,76x1,68</t>
  </si>
  <si>
    <t>0,77x1,07</t>
  </si>
  <si>
    <t>1,10x1,36</t>
  </si>
  <si>
    <t>1,18x1,19</t>
  </si>
  <si>
    <t>1,18x1,36</t>
  </si>
  <si>
    <t>1,23x1,14</t>
  </si>
  <si>
    <t>1,34x1,58</t>
  </si>
  <si>
    <t>1,44x2,05</t>
  </si>
  <si>
    <t>1,67x1,83</t>
  </si>
  <si>
    <t>1,80x1,19</t>
  </si>
  <si>
    <t>1,90x1,27</t>
  </si>
  <si>
    <t>2,57x1,27</t>
  </si>
  <si>
    <t>0,93x2,13</t>
  </si>
  <si>
    <t>1,24x1,97</t>
  </si>
  <si>
    <t>1,74x1,99</t>
  </si>
  <si>
    <t>1,16x2,36</t>
  </si>
  <si>
    <t>1,20x2,33</t>
  </si>
  <si>
    <t>1,39x1,77</t>
  </si>
  <si>
    <t>0,9x1,56</t>
  </si>
  <si>
    <t>0,90x2,01</t>
  </si>
  <si>
    <t>1,05x2,01</t>
  </si>
  <si>
    <t>1,18x2,46</t>
  </si>
  <si>
    <t>1,23x1,36</t>
  </si>
  <si>
    <t>1,70x2,46</t>
  </si>
  <si>
    <t>1,12x2,01</t>
  </si>
  <si>
    <t>1,25x2,01</t>
  </si>
  <si>
    <t>0,99x2,00</t>
  </si>
  <si>
    <t>1,01x1,26</t>
  </si>
  <si>
    <t>0,90x2,05</t>
  </si>
  <si>
    <t>2,87x2,01</t>
  </si>
  <si>
    <t>1,19x2,01</t>
  </si>
  <si>
    <t>1,93x2,20</t>
  </si>
  <si>
    <t>2,00x2,14</t>
  </si>
  <si>
    <t>0,86x1,23</t>
  </si>
  <si>
    <t>0,89x0,95</t>
  </si>
  <si>
    <t>0,89x1,66</t>
  </si>
  <si>
    <t>1,05x2,33</t>
  </si>
  <si>
    <t>1,19x2,06</t>
  </si>
  <si>
    <t>1,36x1,33</t>
  </si>
  <si>
    <t>1,51x2,67</t>
  </si>
  <si>
    <t>1,52x2,46</t>
  </si>
  <si>
    <t>2,54x2,15</t>
  </si>
  <si>
    <t>1,13x2,51</t>
  </si>
  <si>
    <t>0,81x1,40</t>
  </si>
  <si>
    <t>0,84x1,24</t>
  </si>
  <si>
    <t>0,88x0,97</t>
  </si>
  <si>
    <t>0,90x1,24</t>
  </si>
  <si>
    <t>0,90x1,28</t>
  </si>
  <si>
    <t>0,92x1,28</t>
  </si>
  <si>
    <t>1,10x1,20</t>
  </si>
  <si>
    <t>1,23x1,02</t>
  </si>
  <si>
    <t>1,24x1,02</t>
  </si>
  <si>
    <t>G-Haus</t>
  </si>
  <si>
    <t>1,31x1,16</t>
  </si>
  <si>
    <t>1,31x1,36</t>
  </si>
  <si>
    <t>1,26x2,13</t>
  </si>
  <si>
    <t>1,18x1,96</t>
  </si>
  <si>
    <t>1,70x2,44</t>
  </si>
  <si>
    <t>1,70x2,13</t>
  </si>
  <si>
    <t>0,75x0,75</t>
  </si>
  <si>
    <t>0,59x0,76</t>
  </si>
  <si>
    <t>0,79x0,96</t>
  </si>
  <si>
    <t>1,22x1,46</t>
  </si>
  <si>
    <t>0,94x1,40</t>
  </si>
  <si>
    <t>0,96x0,97</t>
  </si>
  <si>
    <t>0,98x0,72</t>
  </si>
  <si>
    <t>1,98x0,97</t>
  </si>
  <si>
    <t>2,03x0,56</t>
  </si>
  <si>
    <t xml:space="preserve">Grundrissebene   </t>
  </si>
  <si>
    <t xml:space="preserve">Raumnummer   </t>
  </si>
  <si>
    <t xml:space="preserve">Raumname   </t>
  </si>
  <si>
    <t>Cafeteria</t>
  </si>
  <si>
    <t>Windfang</t>
  </si>
  <si>
    <t>101.1</t>
  </si>
  <si>
    <t>Hausanschlussr.</t>
  </si>
  <si>
    <t>Cafeteria- Gastraum</t>
  </si>
  <si>
    <t>Vorbereitung</t>
  </si>
  <si>
    <t>Lager</t>
  </si>
  <si>
    <t>Geschirrrückgabe</t>
  </si>
  <si>
    <t>Flur</t>
  </si>
  <si>
    <t>Vorr.WC/H</t>
  </si>
  <si>
    <t>107.1</t>
  </si>
  <si>
    <t>WC/H</t>
  </si>
  <si>
    <t>Vorr.WC/D</t>
  </si>
  <si>
    <t>108.1</t>
  </si>
  <si>
    <t>WC/D</t>
  </si>
  <si>
    <t>Pers.WC</t>
  </si>
  <si>
    <t>Beh.WC</t>
  </si>
  <si>
    <t>Büro/Aufenthalt</t>
  </si>
  <si>
    <t>Materiallager</t>
  </si>
  <si>
    <t>Anlieferungsgang</t>
  </si>
  <si>
    <t>STAURAUM</t>
  </si>
  <si>
    <t>LAGER</t>
  </si>
  <si>
    <t>FLUR</t>
  </si>
  <si>
    <t>ABSTELLRAUM</t>
  </si>
  <si>
    <t>ELEKTRO</t>
  </si>
  <si>
    <t>UMKLEIDE</t>
  </si>
  <si>
    <t>DUSCHE</t>
  </si>
  <si>
    <t>Haus O</t>
  </si>
  <si>
    <t>Osmose</t>
  </si>
  <si>
    <t>ja</t>
  </si>
  <si>
    <t>SG</t>
  </si>
  <si>
    <t>006</t>
  </si>
  <si>
    <t>keine Nutzung</t>
  </si>
  <si>
    <t>007</t>
  </si>
  <si>
    <t>009</t>
  </si>
  <si>
    <t>TECHNIK</t>
  </si>
  <si>
    <t>015</t>
  </si>
  <si>
    <t>EG</t>
  </si>
  <si>
    <t>TREPPENHAUS</t>
  </si>
  <si>
    <t>RAUM K.N.</t>
  </si>
  <si>
    <t>WC</t>
  </si>
  <si>
    <t>Balkon</t>
  </si>
  <si>
    <t>OG</t>
  </si>
  <si>
    <t>TR.HAUS</t>
  </si>
  <si>
    <t>SERVERRAUM</t>
  </si>
  <si>
    <t>BÜRO</t>
  </si>
  <si>
    <t>BESPRECHUNG MHB</t>
  </si>
  <si>
    <t>BESPRECHUNG</t>
  </si>
  <si>
    <t>WC H</t>
  </si>
  <si>
    <t>WC D + BEH.WC</t>
  </si>
  <si>
    <t>210.1</t>
  </si>
  <si>
    <t>BALKON</t>
  </si>
  <si>
    <t>212.1</t>
  </si>
  <si>
    <t>2OG</t>
  </si>
  <si>
    <t>302.21</t>
  </si>
  <si>
    <t>302.3</t>
  </si>
  <si>
    <t>302.4</t>
  </si>
  <si>
    <t>VORRAUM</t>
  </si>
  <si>
    <t>302.31</t>
  </si>
  <si>
    <t>302.41</t>
  </si>
  <si>
    <t>305.1</t>
  </si>
  <si>
    <t>306.1</t>
  </si>
  <si>
    <t>WC D</t>
  </si>
  <si>
    <t>307.1</t>
  </si>
  <si>
    <t>310.1</t>
  </si>
  <si>
    <t>AUFENTH.</t>
  </si>
  <si>
    <t>314.1</t>
  </si>
  <si>
    <t xml:space="preserve">Steiger </t>
  </si>
  <si>
    <t>Glas</t>
  </si>
  <si>
    <t>nein</t>
  </si>
  <si>
    <t>Lichthoff</t>
  </si>
  <si>
    <t>Innhoff</t>
  </si>
  <si>
    <t xml:space="preserve">nein </t>
  </si>
  <si>
    <t xml:space="preserve">Glas m2 </t>
  </si>
  <si>
    <t>Haus</t>
  </si>
  <si>
    <t>F</t>
  </si>
  <si>
    <t>G</t>
  </si>
  <si>
    <t>B</t>
  </si>
  <si>
    <t>C</t>
  </si>
  <si>
    <t>E</t>
  </si>
  <si>
    <t>H</t>
  </si>
  <si>
    <t>J</t>
  </si>
  <si>
    <t>K</t>
  </si>
  <si>
    <t>M</t>
  </si>
  <si>
    <t>N</t>
  </si>
  <si>
    <t>P</t>
  </si>
  <si>
    <t>Q</t>
  </si>
  <si>
    <t>R</t>
  </si>
  <si>
    <t>S</t>
  </si>
  <si>
    <t>T</t>
  </si>
  <si>
    <t>U</t>
  </si>
  <si>
    <t>V</t>
  </si>
  <si>
    <t>W</t>
  </si>
  <si>
    <t>X</t>
  </si>
  <si>
    <t>Z</t>
  </si>
  <si>
    <t>L</t>
  </si>
  <si>
    <t>A</t>
  </si>
  <si>
    <t>Pathologie</t>
  </si>
  <si>
    <t>Antika</t>
  </si>
  <si>
    <t>Geriatrisches Zentrum( Geri)</t>
  </si>
  <si>
    <t>Steiger Preis</t>
  </si>
  <si>
    <t>Steriger Preis</t>
  </si>
  <si>
    <t>Glas Aufmaß m²</t>
  </si>
  <si>
    <t>Fassaden Aufmaß m²</t>
  </si>
  <si>
    <t>Jalousien Aufmaß m²</t>
  </si>
  <si>
    <t>O</t>
  </si>
  <si>
    <t>I</t>
  </si>
  <si>
    <t xml:space="preserve"> Die gesamte Übersicht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</si>
</sst>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8">
    <xf numFmtId="0" fontId="0" fillId="0" borderId="0" xfId="0"/>
    <xf numFmtId="0" fontId="0" fillId="0" borderId="4" xfId="0" applyBorder="1"/>
    <xf numFmtId="0" fontId="0" fillId="0" borderId="3" xfId="0" applyBorder="1"/>
    <xf numFmtId="0" fontId="2" fillId="0" borderId="0" xfId="0" applyFont="1"/>
    <xf numFmtId="0" fontId="3" fillId="0" borderId="0" xfId="0" applyFont="1"/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7" xfId="0" applyFill="1" applyBorder="1"/>
    <xf numFmtId="0" fontId="0" fillId="2" borderId="6" xfId="0" applyFill="1" applyBorder="1"/>
    <xf numFmtId="0" fontId="0" fillId="0" borderId="12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6" xfId="0" applyBorder="1"/>
    <xf numFmtId="0" fontId="1" fillId="0" borderId="26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/>
    <xf numFmtId="0" fontId="0" fillId="0" borderId="25" xfId="0" applyBorder="1"/>
    <xf numFmtId="0" fontId="0" fillId="0" borderId="12" xfId="0" applyBorder="1"/>
    <xf numFmtId="0" fontId="0" fillId="0" borderId="6" xfId="0" applyBorder="1" applyAlignment="1">
      <alignment horizontal="center" vertical="center"/>
    </xf>
    <xf numFmtId="0" fontId="0" fillId="2" borderId="4" xfId="0" applyFill="1" applyBorder="1"/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0" fillId="0" borderId="2" xfId="0" applyBorder="1"/>
    <xf numFmtId="0" fontId="0" fillId="2" borderId="13" xfId="0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0" fillId="0" borderId="9" xfId="0" applyBorder="1"/>
    <xf numFmtId="0" fontId="5" fillId="0" borderId="4" xfId="0" applyFont="1" applyBorder="1" applyAlignment="1">
      <alignment horizontal="center" vertical="center"/>
    </xf>
    <xf numFmtId="2" fontId="0" fillId="0" borderId="0" xfId="0" applyNumberFormat="1"/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4" xfId="0" applyNumberFormat="1" applyBorder="1"/>
    <xf numFmtId="2" fontId="0" fillId="0" borderId="19" xfId="0" applyNumberFormat="1" applyBorder="1" applyAlignment="1">
      <alignment horizontal="center" vertical="center"/>
    </xf>
    <xf numFmtId="0" fontId="0" fillId="0" borderId="29" xfId="0" applyBorder="1"/>
    <xf numFmtId="2" fontId="4" fillId="0" borderId="37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0" fontId="0" fillId="0" borderId="35" xfId="0" applyBorder="1"/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1" fillId="0" borderId="0" xfId="0" applyFont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2" fontId="0" fillId="0" borderId="28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left" vertical="top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3" borderId="4" xfId="0" applyFill="1" applyBorder="1"/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2" fontId="0" fillId="0" borderId="38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0" fontId="0" fillId="3" borderId="2" xfId="0" applyFill="1" applyBorder="1"/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7" xfId="0" applyFill="1" applyBorder="1"/>
    <xf numFmtId="0" fontId="0" fillId="0" borderId="0" xfId="0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3" fillId="0" borderId="0" xfId="0" applyFont="1" applyProtection="1"/>
    <xf numFmtId="0" fontId="0" fillId="0" borderId="0" xfId="0" applyProtection="1"/>
    <xf numFmtId="0" fontId="2" fillId="0" borderId="0" xfId="0" applyFont="1" applyProtection="1"/>
    <xf numFmtId="0" fontId="1" fillId="0" borderId="9" xfId="0" applyFont="1" applyBorder="1" applyAlignment="1" applyProtection="1">
      <alignment horizontal="center"/>
    </xf>
    <xf numFmtId="0" fontId="0" fillId="2" borderId="7" xfId="0" applyFill="1" applyBorder="1" applyProtection="1"/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0" fillId="0" borderId="8" xfId="0" applyBorder="1" applyProtection="1"/>
    <xf numFmtId="0" fontId="4" fillId="0" borderId="3" xfId="0" applyFont="1" applyBorder="1" applyAlignment="1" applyProtection="1">
      <alignment horizontal="center" vertical="center"/>
    </xf>
    <xf numFmtId="0" fontId="0" fillId="2" borderId="6" xfId="0" applyFill="1" applyBorder="1" applyProtection="1"/>
    <xf numFmtId="0" fontId="0" fillId="0" borderId="7" xfId="0" applyBorder="1" applyProtection="1"/>
    <xf numFmtId="0" fontId="0" fillId="0" borderId="3" xfId="0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0" xfId="0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center"/>
      <protection locked="0"/>
    </xf>
    <xf numFmtId="2" fontId="4" fillId="0" borderId="40" xfId="0" applyNumberFormat="1" applyFont="1" applyBorder="1" applyAlignment="1" applyProtection="1">
      <alignment horizontal="center" vertical="center"/>
      <protection locked="0"/>
    </xf>
    <xf numFmtId="2" fontId="4" fillId="0" borderId="42" xfId="0" applyNumberFormat="1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/>
      <protection locked="0"/>
    </xf>
    <xf numFmtId="2" fontId="0" fillId="0" borderId="42" xfId="0" applyNumberForma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7" xfId="0" applyFont="1" applyBorder="1" applyAlignment="1" applyProtection="1">
      <alignment horizontal="center"/>
      <protection locked="0"/>
    </xf>
    <xf numFmtId="0" fontId="0" fillId="0" borderId="42" xfId="0" applyBorder="1" applyProtection="1"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48" xfId="0" applyBorder="1" applyProtection="1">
      <protection locked="0"/>
    </xf>
    <xf numFmtId="0" fontId="0" fillId="0" borderId="43" xfId="0" applyBorder="1"/>
    <xf numFmtId="0" fontId="0" fillId="0" borderId="32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5" borderId="29" xfId="0" applyFont="1" applyFill="1" applyBorder="1" applyAlignment="1">
      <alignment horizontal="center"/>
    </xf>
    <xf numFmtId="2" fontId="4" fillId="0" borderId="33" xfId="0" applyNumberFormat="1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2" fontId="4" fillId="0" borderId="41" xfId="0" applyNumberFormat="1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2" fontId="4" fillId="0" borderId="43" xfId="0" applyNumberFormat="1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4" fillId="0" borderId="52" xfId="0" applyNumberFormat="1" applyFont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2" fontId="4" fillId="3" borderId="43" xfId="0" applyNumberFormat="1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0" fontId="0" fillId="0" borderId="42" xfId="0" applyBorder="1"/>
    <xf numFmtId="0" fontId="0" fillId="3" borderId="42" xfId="0" applyFill="1" applyBorder="1" applyAlignment="1">
      <alignment horizontal="center" vertical="center"/>
    </xf>
    <xf numFmtId="2" fontId="0" fillId="3" borderId="43" xfId="0" applyNumberFormat="1" applyFill="1" applyBorder="1" applyAlignment="1">
      <alignment horizontal="center" vertical="center"/>
    </xf>
    <xf numFmtId="2" fontId="0" fillId="0" borderId="43" xfId="0" applyNumberFormat="1" applyBorder="1"/>
    <xf numFmtId="0" fontId="0" fillId="0" borderId="42" xfId="0" applyBorder="1" applyAlignment="1">
      <alignment horizontal="center" vertical="center" wrapText="1"/>
    </xf>
    <xf numFmtId="2" fontId="0" fillId="0" borderId="52" xfId="0" applyNumberFormat="1" applyBorder="1" applyAlignment="1" applyProtection="1">
      <alignment horizontal="center" vertical="center"/>
      <protection locked="0"/>
    </xf>
    <xf numFmtId="2" fontId="0" fillId="0" borderId="33" xfId="0" applyNumberFormat="1" applyBorder="1" applyAlignment="1" applyProtection="1">
      <alignment horizontal="center" vertical="center"/>
      <protection locked="0"/>
    </xf>
    <xf numFmtId="2" fontId="0" fillId="0" borderId="33" xfId="0" applyNumberFormat="1" applyBorder="1" applyProtection="1">
      <protection locked="0"/>
    </xf>
    <xf numFmtId="0" fontId="0" fillId="3" borderId="29" xfId="0" applyFill="1" applyBorder="1"/>
    <xf numFmtId="0" fontId="0" fillId="3" borderId="44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2" fontId="0" fillId="3" borderId="45" xfId="0" applyNumberFormat="1" applyFill="1" applyBorder="1" applyAlignment="1">
      <alignment horizontal="center" vertical="center"/>
    </xf>
    <xf numFmtId="0" fontId="0" fillId="0" borderId="33" xfId="0" applyBorder="1" applyProtection="1">
      <protection locked="0"/>
    </xf>
    <xf numFmtId="0" fontId="0" fillId="0" borderId="5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2" fontId="0" fillId="0" borderId="54" xfId="0" applyNumberFormat="1" applyBorder="1" applyAlignment="1">
      <alignment horizontal="center" vertical="center"/>
    </xf>
    <xf numFmtId="2" fontId="4" fillId="0" borderId="31" xfId="0" applyNumberFormat="1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4" fillId="0" borderId="4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2" fontId="4" fillId="0" borderId="49" xfId="0" applyNumberFormat="1" applyFont="1" applyBorder="1" applyAlignment="1">
      <alignment horizontal="center" vertical="center"/>
    </xf>
    <xf numFmtId="2" fontId="4" fillId="0" borderId="34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2" fontId="0" fillId="0" borderId="28" xfId="0" applyNumberFormat="1" applyBorder="1" applyAlignment="1" applyProtection="1">
      <alignment horizontal="center" vertical="center"/>
      <protection locked="0"/>
    </xf>
    <xf numFmtId="0" fontId="0" fillId="4" borderId="9" xfId="0" applyFill="1" applyBorder="1"/>
    <xf numFmtId="0" fontId="0" fillId="4" borderId="28" xfId="0" applyFill="1" applyBorder="1" applyAlignment="1">
      <alignment horizontal="center" vertical="center"/>
    </xf>
    <xf numFmtId="2" fontId="0" fillId="4" borderId="28" xfId="0" applyNumberFormat="1" applyFill="1" applyBorder="1" applyAlignment="1">
      <alignment horizontal="center" vertical="center"/>
    </xf>
    <xf numFmtId="2" fontId="0" fillId="4" borderId="28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/>
    <xf numFmtId="0" fontId="0" fillId="4" borderId="36" xfId="0" applyFill="1" applyBorder="1" applyAlignment="1">
      <alignment horizontal="center" vertical="center"/>
    </xf>
    <xf numFmtId="2" fontId="0" fillId="4" borderId="36" xfId="0" applyNumberFormat="1" applyFill="1" applyBorder="1" applyAlignment="1">
      <alignment horizontal="center" vertical="center"/>
    </xf>
    <xf numFmtId="0" fontId="0" fillId="4" borderId="28" xfId="0" applyFill="1" applyBorder="1"/>
    <xf numFmtId="0" fontId="0" fillId="6" borderId="9" xfId="0" applyFill="1" applyBorder="1"/>
    <xf numFmtId="0" fontId="1" fillId="6" borderId="28" xfId="0" applyFont="1" applyFill="1" applyBorder="1" applyAlignment="1">
      <alignment horizontal="center" vertical="center"/>
    </xf>
    <xf numFmtId="0" fontId="0" fillId="6" borderId="28" xfId="0" applyFill="1" applyBorder="1"/>
    <xf numFmtId="0" fontId="0" fillId="6" borderId="28" xfId="0" applyFill="1" applyBorder="1" applyAlignment="1">
      <alignment horizontal="center" vertical="center"/>
    </xf>
    <xf numFmtId="2" fontId="0" fillId="6" borderId="28" xfId="0" applyNumberFormat="1" applyFill="1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center" vertical="center"/>
    </xf>
    <xf numFmtId="2" fontId="4" fillId="0" borderId="28" xfId="0" applyNumberFormat="1" applyFont="1" applyBorder="1" applyAlignment="1" applyProtection="1">
      <alignment horizontal="center" vertical="center"/>
      <protection locked="0"/>
    </xf>
    <xf numFmtId="2" fontId="4" fillId="6" borderId="28" xfId="0" applyNumberFormat="1" applyFont="1" applyFill="1" applyBorder="1" applyAlignment="1" applyProtection="1">
      <alignment horizontal="center" vertical="center"/>
      <protection locked="0"/>
    </xf>
    <xf numFmtId="0" fontId="0" fillId="0" borderId="48" xfId="0" applyBorder="1" applyAlignment="1">
      <alignment horizontal="center" vertical="center" wrapText="1"/>
    </xf>
    <xf numFmtId="2" fontId="0" fillId="0" borderId="49" xfId="0" applyNumberFormat="1" applyBorder="1" applyAlignment="1">
      <alignment horizontal="center" vertical="center"/>
    </xf>
    <xf numFmtId="0" fontId="0" fillId="3" borderId="6" xfId="0" applyFill="1" applyBorder="1"/>
    <xf numFmtId="0" fontId="0" fillId="3" borderId="48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2" fontId="0" fillId="3" borderId="49" xfId="0" applyNumberFormat="1" applyFill="1" applyBorder="1" applyAlignment="1">
      <alignment horizontal="center" vertical="center"/>
    </xf>
    <xf numFmtId="2" fontId="0" fillId="0" borderId="34" xfId="0" applyNumberFormat="1" applyBorder="1" applyAlignment="1" applyProtection="1">
      <alignment horizontal="center" vertical="center"/>
      <protection locked="0"/>
    </xf>
    <xf numFmtId="0" fontId="0" fillId="3" borderId="0" xfId="0" applyFill="1" applyBorder="1" applyAlignment="1">
      <alignment horizontal="center" vertical="center"/>
    </xf>
    <xf numFmtId="2" fontId="0" fillId="6" borderId="28" xfId="0" applyNumberFormat="1" applyFill="1" applyBorder="1" applyAlignment="1">
      <alignment horizontal="center" vertical="center"/>
    </xf>
    <xf numFmtId="2" fontId="4" fillId="4" borderId="28" xfId="0" applyNumberFormat="1" applyFont="1" applyFill="1" applyBorder="1" applyAlignment="1" applyProtection="1">
      <alignment horizontal="center" vertical="center"/>
      <protection locked="0"/>
    </xf>
    <xf numFmtId="0" fontId="0" fillId="0" borderId="48" xfId="0" applyBorder="1" applyAlignment="1">
      <alignment horizontal="center" vertical="center"/>
    </xf>
    <xf numFmtId="0" fontId="0" fillId="0" borderId="34" xfId="0" applyBorder="1" applyProtection="1">
      <protection locked="0"/>
    </xf>
    <xf numFmtId="0" fontId="0" fillId="0" borderId="28" xfId="0" applyBorder="1" applyProtection="1">
      <protection locked="0"/>
    </xf>
    <xf numFmtId="0" fontId="0" fillId="6" borderId="3" xfId="0" applyFill="1" applyBorder="1"/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Protection="1">
      <protection locked="0"/>
    </xf>
    <xf numFmtId="0" fontId="0" fillId="4" borderId="28" xfId="0" applyFill="1" applyBorder="1" applyProtection="1">
      <protection locked="0"/>
    </xf>
    <xf numFmtId="2" fontId="0" fillId="0" borderId="1" xfId="0" applyNumberFormat="1" applyBorder="1" applyAlignment="1">
      <alignment horizontal="center" vertical="center"/>
    </xf>
    <xf numFmtId="2" fontId="4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8" xfId="0" applyFill="1" applyBorder="1" applyProtection="1">
      <protection locked="0"/>
    </xf>
    <xf numFmtId="2" fontId="4" fillId="0" borderId="48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4" fillId="2" borderId="42" xfId="0" applyFont="1" applyFill="1" applyBorder="1" applyAlignment="1">
      <alignment horizontal="center" vertical="center"/>
    </xf>
    <xf numFmtId="2" fontId="4" fillId="2" borderId="43" xfId="0" applyNumberFormat="1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2" fontId="4" fillId="2" borderId="45" xfId="0" applyNumberFormat="1" applyFont="1" applyFill="1" applyBorder="1" applyAlignment="1">
      <alignment horizontal="center" vertical="center"/>
    </xf>
    <xf numFmtId="2" fontId="4" fillId="2" borderId="33" xfId="0" applyNumberFormat="1" applyFont="1" applyFill="1" applyBorder="1" applyAlignment="1" applyProtection="1">
      <alignment horizontal="center" vertical="center"/>
      <protection locked="0"/>
    </xf>
    <xf numFmtId="2" fontId="0" fillId="6" borderId="28" xfId="0" applyNumberFormat="1" applyFill="1" applyBorder="1"/>
    <xf numFmtId="2" fontId="0" fillId="0" borderId="43" xfId="0" applyNumberFormat="1" applyBorder="1" applyAlignment="1">
      <alignment horizontal="center"/>
    </xf>
    <xf numFmtId="0" fontId="0" fillId="4" borderId="3" xfId="0" applyFill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/>
    <xf numFmtId="49" fontId="0" fillId="6" borderId="28" xfId="0" applyNumberFormat="1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2" fontId="0" fillId="0" borderId="48" xfId="0" applyNumberForma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16" fontId="0" fillId="0" borderId="29" xfId="0" applyNumberFormat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" fillId="4" borderId="28" xfId="0" applyFont="1" applyFill="1" applyBorder="1"/>
    <xf numFmtId="16" fontId="0" fillId="0" borderId="32" xfId="0" applyNumberForma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0" fontId="0" fillId="0" borderId="32" xfId="0" applyBorder="1"/>
    <xf numFmtId="2" fontId="0" fillId="0" borderId="53" xfId="0" applyNumberFormat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0" fillId="3" borderId="35" xfId="0" applyFill="1" applyBorder="1"/>
    <xf numFmtId="0" fontId="0" fillId="3" borderId="39" xfId="0" applyFill="1" applyBorder="1"/>
    <xf numFmtId="0" fontId="1" fillId="0" borderId="5" xfId="0" applyFont="1" applyBorder="1"/>
    <xf numFmtId="0" fontId="1" fillId="0" borderId="5" xfId="0" applyFont="1" applyBorder="1" applyProtection="1"/>
    <xf numFmtId="0" fontId="1" fillId="0" borderId="6" xfId="0" applyFont="1" applyBorder="1" applyAlignment="1" applyProtection="1">
      <alignment horizontal="center"/>
    </xf>
    <xf numFmtId="0" fontId="0" fillId="0" borderId="29" xfId="0" applyBorder="1" applyAlignment="1" applyProtection="1">
      <alignment horizontal="center" vertical="center"/>
    </xf>
    <xf numFmtId="0" fontId="0" fillId="2" borderId="29" xfId="0" applyFill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</xf>
    <xf numFmtId="0" fontId="4" fillId="0" borderId="29" xfId="0" applyFont="1" applyBorder="1" applyProtection="1"/>
    <xf numFmtId="0" fontId="0" fillId="0" borderId="29" xfId="0" applyBorder="1" applyProtection="1"/>
    <xf numFmtId="0" fontId="0" fillId="0" borderId="40" xfId="0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2" fontId="0" fillId="0" borderId="41" xfId="0" applyNumberFormat="1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2" fontId="0" fillId="0" borderId="43" xfId="0" applyNumberForma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2" fontId="4" fillId="0" borderId="43" xfId="0" applyNumberFormat="1" applyFont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horizontal="center" vertical="center"/>
    </xf>
    <xf numFmtId="2" fontId="7" fillId="0" borderId="43" xfId="0" applyNumberFormat="1" applyFont="1" applyBorder="1" applyAlignment="1" applyProtection="1">
      <alignment horizontal="center" vertical="center"/>
    </xf>
    <xf numFmtId="0" fontId="4" fillId="0" borderId="42" xfId="0" applyFont="1" applyBorder="1" applyProtection="1"/>
    <xf numFmtId="0" fontId="0" fillId="0" borderId="42" xfId="0" applyBorder="1" applyProtection="1"/>
    <xf numFmtId="2" fontId="0" fillId="0" borderId="43" xfId="0" applyNumberFormat="1" applyBorder="1" applyProtection="1"/>
    <xf numFmtId="0" fontId="0" fillId="0" borderId="48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2" fontId="0" fillId="0" borderId="49" xfId="0" applyNumberFormat="1" applyBorder="1" applyAlignment="1" applyProtection="1">
      <alignment horizontal="center" vertical="center"/>
    </xf>
    <xf numFmtId="0" fontId="0" fillId="6" borderId="9" xfId="0" applyFill="1" applyBorder="1" applyProtection="1"/>
    <xf numFmtId="0" fontId="1" fillId="6" borderId="28" xfId="0" applyFont="1" applyFill="1" applyBorder="1" applyAlignment="1" applyProtection="1">
      <alignment horizontal="center" vertical="center"/>
    </xf>
    <xf numFmtId="0" fontId="0" fillId="6" borderId="28" xfId="0" applyFill="1" applyBorder="1" applyProtection="1"/>
    <xf numFmtId="0" fontId="0" fillId="6" borderId="28" xfId="0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0" xfId="0" applyBorder="1"/>
    <xf numFmtId="4" fontId="0" fillId="0" borderId="52" xfId="0" applyNumberFormat="1" applyBorder="1" applyProtection="1">
      <protection locked="0"/>
    </xf>
    <xf numFmtId="4" fontId="0" fillId="0" borderId="33" xfId="0" applyNumberFormat="1" applyBorder="1" applyProtection="1">
      <protection locked="0"/>
    </xf>
    <xf numFmtId="0" fontId="0" fillId="0" borderId="50" xfId="0" applyBorder="1"/>
    <xf numFmtId="4" fontId="0" fillId="0" borderId="41" xfId="0" applyNumberFormat="1" applyBorder="1"/>
    <xf numFmtId="4" fontId="0" fillId="0" borderId="43" xfId="0" applyNumberFormat="1" applyBorder="1"/>
    <xf numFmtId="0" fontId="0" fillId="0" borderId="51" xfId="0" applyBorder="1"/>
    <xf numFmtId="4" fontId="0" fillId="0" borderId="49" xfId="0" applyNumberFormat="1" applyBorder="1"/>
    <xf numFmtId="4" fontId="0" fillId="0" borderId="34" xfId="0" applyNumberFormat="1" applyBorder="1" applyProtection="1">
      <protection locked="0"/>
    </xf>
    <xf numFmtId="4" fontId="0" fillId="6" borderId="28" xfId="0" applyNumberFormat="1" applyFill="1" applyBorder="1" applyProtection="1">
      <protection locked="0"/>
    </xf>
    <xf numFmtId="0" fontId="0" fillId="3" borderId="29" xfId="0" applyFill="1" applyBorder="1" applyAlignment="1">
      <alignment horizontal="center"/>
    </xf>
    <xf numFmtId="0" fontId="0" fillId="3" borderId="40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/>
    </xf>
    <xf numFmtId="0" fontId="0" fillId="3" borderId="50" xfId="0" applyFill="1" applyBorder="1" applyAlignment="1">
      <alignment horizontal="center" vertical="center"/>
    </xf>
    <xf numFmtId="4" fontId="0" fillId="3" borderId="41" xfId="0" applyNumberFormat="1" applyFill="1" applyBorder="1" applyAlignment="1">
      <alignment horizontal="center" vertical="center"/>
    </xf>
    <xf numFmtId="4" fontId="0" fillId="3" borderId="43" xfId="0" applyNumberFormat="1" applyFill="1" applyBorder="1" applyAlignment="1">
      <alignment horizontal="center" vertical="center"/>
    </xf>
    <xf numFmtId="0" fontId="0" fillId="0" borderId="42" xfId="0" applyBorder="1" applyAlignment="1">
      <alignment horizontal="center"/>
    </xf>
    <xf numFmtId="4" fontId="0" fillId="0" borderId="43" xfId="0" applyNumberFormat="1" applyBorder="1" applyAlignment="1">
      <alignment horizontal="center" vertical="center"/>
    </xf>
    <xf numFmtId="0" fontId="0" fillId="0" borderId="51" xfId="0" applyBorder="1" applyAlignment="1">
      <alignment horizontal="center"/>
    </xf>
    <xf numFmtId="4" fontId="0" fillId="0" borderId="45" xfId="0" applyNumberFormat="1" applyBorder="1" applyAlignment="1">
      <alignment horizontal="center" vertical="center"/>
    </xf>
    <xf numFmtId="4" fontId="0" fillId="0" borderId="49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4" fontId="0" fillId="6" borderId="1" xfId="0" applyNumberFormat="1" applyFill="1" applyBorder="1" applyProtection="1">
      <protection locked="0"/>
    </xf>
    <xf numFmtId="0" fontId="0" fillId="4" borderId="28" xfId="0" applyFill="1" applyBorder="1" applyAlignment="1">
      <alignment horizontal="center"/>
    </xf>
    <xf numFmtId="4" fontId="0" fillId="4" borderId="28" xfId="0" applyNumberFormat="1" applyFill="1" applyBorder="1" applyAlignment="1">
      <alignment horizontal="center" vertical="center"/>
    </xf>
    <xf numFmtId="4" fontId="0" fillId="4" borderId="28" xfId="0" applyNumberFormat="1" applyFill="1" applyBorder="1" applyProtection="1">
      <protection locked="0"/>
    </xf>
    <xf numFmtId="0" fontId="0" fillId="0" borderId="50" xfId="0" applyBorder="1" applyAlignment="1">
      <alignment horizontal="center"/>
    </xf>
    <xf numFmtId="4" fontId="0" fillId="0" borderId="41" xfId="0" applyNumberFormat="1" applyBorder="1" applyAlignment="1">
      <alignment horizontal="center" vertical="center"/>
    </xf>
    <xf numFmtId="0" fontId="0" fillId="4" borderId="4" xfId="0" applyFill="1" applyBorder="1"/>
    <xf numFmtId="0" fontId="0" fillId="4" borderId="36" xfId="0" applyFill="1" applyBorder="1"/>
    <xf numFmtId="0" fontId="0" fillId="4" borderId="36" xfId="0" applyFill="1" applyBorder="1" applyAlignment="1">
      <alignment horizontal="center"/>
    </xf>
    <xf numFmtId="4" fontId="0" fillId="4" borderId="18" xfId="0" applyNumberFormat="1" applyFill="1" applyBorder="1" applyAlignment="1">
      <alignment horizontal="center" vertical="center"/>
    </xf>
    <xf numFmtId="4" fontId="0" fillId="4" borderId="36" xfId="0" applyNumberFormat="1" applyFill="1" applyBorder="1" applyProtection="1">
      <protection locked="0"/>
    </xf>
    <xf numFmtId="4" fontId="0" fillId="0" borderId="52" xfId="0" applyNumberFormat="1" applyBorder="1" applyAlignment="1" applyProtection="1">
      <alignment horizontal="center" vertical="center"/>
      <protection locked="0"/>
    </xf>
    <xf numFmtId="4" fontId="0" fillId="0" borderId="33" xfId="0" applyNumberFormat="1" applyBorder="1" applyAlignment="1" applyProtection="1">
      <alignment horizontal="center" vertical="center"/>
      <protection locked="0"/>
    </xf>
    <xf numFmtId="0" fontId="0" fillId="3" borderId="8" xfId="0" applyFill="1" applyBorder="1"/>
    <xf numFmtId="0" fontId="0" fillId="3" borderId="48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4" fontId="0" fillId="3" borderId="49" xfId="0" applyNumberFormat="1" applyFill="1" applyBorder="1" applyAlignment="1">
      <alignment horizontal="center" vertical="center"/>
    </xf>
    <xf numFmtId="4" fontId="0" fillId="0" borderId="34" xfId="0" applyNumberFormat="1" applyBorder="1" applyAlignment="1" applyProtection="1">
      <alignment horizontal="center" vertical="center"/>
      <protection locked="0"/>
    </xf>
    <xf numFmtId="4" fontId="0" fillId="4" borderId="36" xfId="0" applyNumberFormat="1" applyFill="1" applyBorder="1" applyAlignment="1">
      <alignment horizontal="center" vertical="center"/>
    </xf>
    <xf numFmtId="4" fontId="0" fillId="4" borderId="36" xfId="0" applyNumberFormat="1" applyFill="1" applyBorder="1" applyAlignment="1" applyProtection="1">
      <alignment horizontal="center" vertical="center"/>
      <protection locked="0"/>
    </xf>
    <xf numFmtId="4" fontId="0" fillId="6" borderId="28" xfId="0" applyNumberFormat="1" applyFill="1" applyBorder="1" applyAlignment="1" applyProtection="1">
      <alignment horizontal="center" vertical="center"/>
      <protection locked="0"/>
    </xf>
    <xf numFmtId="0" fontId="0" fillId="0" borderId="56" xfId="0" applyBorder="1" applyProtection="1">
      <protection locked="0"/>
    </xf>
    <xf numFmtId="2" fontId="4" fillId="0" borderId="29" xfId="0" applyNumberFormat="1" applyFont="1" applyBorder="1" applyAlignment="1">
      <alignment horizontal="center" vertical="center"/>
    </xf>
    <xf numFmtId="0" fontId="4" fillId="0" borderId="29" xfId="0" applyFont="1" applyBorder="1"/>
    <xf numFmtId="0" fontId="4" fillId="0" borderId="42" xfId="0" applyFont="1" applyBorder="1"/>
    <xf numFmtId="2" fontId="4" fillId="0" borderId="43" xfId="0" applyNumberFormat="1" applyFont="1" applyBorder="1"/>
    <xf numFmtId="0" fontId="0" fillId="3" borderId="42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2" fontId="0" fillId="4" borderId="0" xfId="0" applyNumberFormat="1" applyFill="1" applyBorder="1" applyAlignment="1">
      <alignment horizontal="center" vertical="center"/>
    </xf>
    <xf numFmtId="0" fontId="0" fillId="4" borderId="0" xfId="0" applyFill="1" applyBorder="1" applyProtection="1">
      <protection locked="0"/>
    </xf>
    <xf numFmtId="0" fontId="2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2" fontId="1" fillId="0" borderId="57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48" xfId="0" applyBorder="1" applyAlignment="1">
      <alignment horizontal="left"/>
    </xf>
    <xf numFmtId="0" fontId="1" fillId="6" borderId="28" xfId="0" applyFont="1" applyFill="1" applyBorder="1" applyAlignment="1">
      <alignment horizontal="left" vertical="center"/>
    </xf>
    <xf numFmtId="0" fontId="0" fillId="0" borderId="44" xfId="0" applyBorder="1"/>
    <xf numFmtId="2" fontId="0" fillId="0" borderId="45" xfId="0" applyNumberFormat="1" applyBorder="1"/>
    <xf numFmtId="2" fontId="0" fillId="2" borderId="41" xfId="0" applyNumberFormat="1" applyFill="1" applyBorder="1" applyAlignment="1">
      <alignment horizontal="center" vertical="center"/>
    </xf>
    <xf numFmtId="2" fontId="0" fillId="2" borderId="43" xfId="0" applyNumberFormat="1" applyFill="1" applyBorder="1" applyAlignment="1">
      <alignment horizontal="center" vertical="center"/>
    </xf>
    <xf numFmtId="2" fontId="0" fillId="2" borderId="43" xfId="0" applyNumberFormat="1" applyFill="1" applyBorder="1"/>
    <xf numFmtId="2" fontId="0" fillId="2" borderId="49" xfId="0" applyNumberForma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0" borderId="31" xfId="0" applyBorder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4" fontId="4" fillId="0" borderId="4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4" fontId="4" fillId="0" borderId="49" xfId="0" applyNumberFormat="1" applyFont="1" applyBorder="1" applyAlignment="1">
      <alignment horizontal="center" vertical="center"/>
    </xf>
    <xf numFmtId="4" fontId="1" fillId="6" borderId="28" xfId="0" applyNumberFormat="1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4" fontId="4" fillId="4" borderId="28" xfId="0" applyNumberFormat="1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0" fontId="0" fillId="0" borderId="53" xfId="0" applyBorder="1" applyProtection="1">
      <protection locked="0"/>
    </xf>
    <xf numFmtId="0" fontId="4" fillId="0" borderId="34" xfId="0" applyFont="1" applyBorder="1" applyAlignment="1">
      <alignment horizontal="center" vertical="center"/>
    </xf>
    <xf numFmtId="2" fontId="4" fillId="0" borderId="39" xfId="0" applyNumberFormat="1" applyFont="1" applyBorder="1" applyAlignment="1">
      <alignment horizontal="center" vertical="center"/>
    </xf>
    <xf numFmtId="2" fontId="0" fillId="6" borderId="28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4" borderId="28" xfId="0" applyFill="1" applyBorder="1" applyAlignment="1" applyProtection="1">
      <alignment horizontal="center"/>
      <protection locked="0"/>
    </xf>
    <xf numFmtId="0" fontId="0" fillId="6" borderId="28" xfId="0" applyFill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1" fillId="0" borderId="32" xfId="0" applyFont="1" applyBorder="1" applyAlignment="1">
      <alignment horizontal="center" vertical="center" wrapText="1"/>
    </xf>
    <xf numFmtId="0" fontId="0" fillId="7" borderId="36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2" fontId="4" fillId="0" borderId="58" xfId="0" applyNumberFormat="1" applyFont="1" applyBorder="1" applyAlignment="1">
      <alignment horizontal="center" vertical="center"/>
    </xf>
    <xf numFmtId="2" fontId="4" fillId="3" borderId="38" xfId="0" applyNumberFormat="1" applyFont="1" applyFill="1" applyBorder="1" applyAlignment="1">
      <alignment horizontal="center" vertical="center"/>
    </xf>
    <xf numFmtId="2" fontId="0" fillId="4" borderId="0" xfId="0" applyNumberFormat="1" applyFill="1" applyBorder="1" applyAlignment="1" applyProtection="1">
      <alignment horizontal="center" vertical="center"/>
      <protection locked="0"/>
    </xf>
    <xf numFmtId="2" fontId="4" fillId="0" borderId="29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4" fontId="0" fillId="0" borderId="32" xfId="0" applyNumberFormat="1" applyBorder="1" applyAlignment="1" applyProtection="1">
      <alignment horizontal="center"/>
      <protection locked="0"/>
    </xf>
    <xf numFmtId="164" fontId="0" fillId="0" borderId="29" xfId="0" applyNumberFormat="1" applyBorder="1" applyAlignment="1" applyProtection="1">
      <alignment horizontal="center"/>
      <protection locked="0"/>
    </xf>
    <xf numFmtId="164" fontId="0" fillId="4" borderId="30" xfId="0" applyNumberFormat="1" applyFill="1" applyBorder="1" applyAlignment="1" applyProtection="1">
      <alignment horizontal="center"/>
      <protection locked="0"/>
    </xf>
    <xf numFmtId="164" fontId="0" fillId="6" borderId="26" xfId="0" applyNumberFormat="1" applyFill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164" fontId="0" fillId="0" borderId="43" xfId="0" applyNumberFormat="1" applyBorder="1" applyAlignment="1" applyProtection="1">
      <alignment horizontal="center"/>
      <protection locked="0"/>
    </xf>
    <xf numFmtId="164" fontId="0" fillId="0" borderId="49" xfId="0" applyNumberFormat="1" applyBorder="1" applyAlignment="1" applyProtection="1">
      <alignment horizontal="center"/>
      <protection locked="0"/>
    </xf>
    <xf numFmtId="164" fontId="0" fillId="0" borderId="26" xfId="0" applyNumberFormat="1" applyBorder="1" applyAlignment="1" applyProtection="1">
      <alignment horizontal="center"/>
      <protection locked="0"/>
    </xf>
    <xf numFmtId="164" fontId="1" fillId="0" borderId="41" xfId="0" applyNumberFormat="1" applyFont="1" applyBorder="1" applyAlignment="1" applyProtection="1">
      <alignment horizontal="center"/>
      <protection locked="0"/>
    </xf>
    <xf numFmtId="164" fontId="0" fillId="4" borderId="26" xfId="0" applyNumberFormat="1" applyFill="1" applyBorder="1" applyAlignment="1" applyProtection="1">
      <alignment horizontal="center"/>
      <protection locked="0"/>
    </xf>
    <xf numFmtId="164" fontId="1" fillId="0" borderId="47" xfId="0" applyNumberFormat="1" applyFont="1" applyBorder="1" applyAlignment="1" applyProtection="1">
      <alignment horizontal="center"/>
      <protection locked="0"/>
    </xf>
    <xf numFmtId="164" fontId="0" fillId="6" borderId="27" xfId="0" applyNumberFormat="1" applyFill="1" applyBorder="1" applyAlignment="1" applyProtection="1">
      <alignment horizontal="center"/>
      <protection locked="0"/>
    </xf>
    <xf numFmtId="164" fontId="0" fillId="0" borderId="55" xfId="0" applyNumberFormat="1" applyBorder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1" fillId="6" borderId="26" xfId="0" applyNumberFormat="1" applyFont="1" applyFill="1" applyBorder="1" applyAlignment="1" applyProtection="1">
      <alignment horizontal="center"/>
      <protection locked="0"/>
    </xf>
    <xf numFmtId="164" fontId="1" fillId="0" borderId="49" xfId="0" applyNumberFormat="1" applyFont="1" applyBorder="1" applyAlignment="1" applyProtection="1">
      <alignment horizontal="center"/>
      <protection locked="0"/>
    </xf>
    <xf numFmtId="164" fontId="1" fillId="4" borderId="26" xfId="0" applyNumberFormat="1" applyFont="1" applyFill="1" applyBorder="1" applyAlignment="1" applyProtection="1">
      <alignment horizontal="center"/>
      <protection locked="0"/>
    </xf>
    <xf numFmtId="164" fontId="1" fillId="6" borderId="27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1" fillId="0" borderId="5" xfId="0" applyNumberFormat="1" applyFont="1" applyBorder="1" applyProtection="1">
      <protection locked="0"/>
    </xf>
    <xf numFmtId="164" fontId="0" fillId="4" borderId="18" xfId="0" applyNumberFormat="1" applyFill="1" applyBorder="1" applyProtection="1">
      <protection locked="0"/>
    </xf>
    <xf numFmtId="164" fontId="0" fillId="6" borderId="26" xfId="0" applyNumberFormat="1" applyFill="1" applyBorder="1" applyProtection="1">
      <protection locked="0"/>
    </xf>
    <xf numFmtId="164" fontId="1" fillId="4" borderId="18" xfId="0" applyNumberFormat="1" applyFont="1" applyFill="1" applyBorder="1" applyAlignment="1" applyProtection="1">
      <alignment horizontal="center"/>
      <protection locked="0"/>
    </xf>
    <xf numFmtId="164" fontId="1" fillId="4" borderId="30" xfId="0" applyNumberFormat="1" applyFont="1" applyFill="1" applyBorder="1" applyAlignment="1" applyProtection="1">
      <alignment horizontal="center"/>
      <protection locked="0"/>
    </xf>
    <xf numFmtId="164" fontId="0" fillId="0" borderId="49" xfId="0" applyNumberFormat="1" applyBorder="1" applyProtection="1">
      <protection locked="0"/>
    </xf>
    <xf numFmtId="164" fontId="0" fillId="4" borderId="26" xfId="0" applyNumberForma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0</xdr:row>
      <xdr:rowOff>180975</xdr:rowOff>
    </xdr:from>
    <xdr:to>
      <xdr:col>6</xdr:col>
      <xdr:colOff>1009650</xdr:colOff>
      <xdr:row>3</xdr:row>
      <xdr:rowOff>66675</xdr:rowOff>
    </xdr:to>
    <xdr:pic>
      <xdr:nvPicPr>
        <xdr:cNvPr id="3" name="Grafik 2" descr="PK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180975"/>
          <a:ext cx="15716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161925</xdr:rowOff>
    </xdr:from>
    <xdr:to>
      <xdr:col>6</xdr:col>
      <xdr:colOff>981075</xdr:colOff>
      <xdr:row>3</xdr:row>
      <xdr:rowOff>47625</xdr:rowOff>
    </xdr:to>
    <xdr:pic>
      <xdr:nvPicPr>
        <xdr:cNvPr id="3" name="Grafik 2" descr="PKS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61925"/>
          <a:ext cx="15716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133350</xdr:rowOff>
    </xdr:from>
    <xdr:to>
      <xdr:col>6</xdr:col>
      <xdr:colOff>990600</xdr:colOff>
      <xdr:row>3</xdr:row>
      <xdr:rowOff>19050</xdr:rowOff>
    </xdr:to>
    <xdr:pic>
      <xdr:nvPicPr>
        <xdr:cNvPr id="3" name="Grafik 2" descr="PKS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33350"/>
          <a:ext cx="15716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0</xdr:row>
      <xdr:rowOff>142875</xdr:rowOff>
    </xdr:from>
    <xdr:to>
      <xdr:col>6</xdr:col>
      <xdr:colOff>1143000</xdr:colOff>
      <xdr:row>3</xdr:row>
      <xdr:rowOff>28575</xdr:rowOff>
    </xdr:to>
    <xdr:pic>
      <xdr:nvPicPr>
        <xdr:cNvPr id="2" name="Grafik 1" descr="PKS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142875"/>
          <a:ext cx="17049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0</xdr:row>
      <xdr:rowOff>104775</xdr:rowOff>
    </xdr:from>
    <xdr:to>
      <xdr:col>6</xdr:col>
      <xdr:colOff>1133475</xdr:colOff>
      <xdr:row>2</xdr:row>
      <xdr:rowOff>228600</xdr:rowOff>
    </xdr:to>
    <xdr:pic>
      <xdr:nvPicPr>
        <xdr:cNvPr id="3" name="Grafik 2" descr="PKS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04775"/>
          <a:ext cx="17049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0</xdr:row>
      <xdr:rowOff>114300</xdr:rowOff>
    </xdr:from>
    <xdr:to>
      <xdr:col>6</xdr:col>
      <xdr:colOff>1104900</xdr:colOff>
      <xdr:row>3</xdr:row>
      <xdr:rowOff>0</xdr:rowOff>
    </xdr:to>
    <xdr:pic>
      <xdr:nvPicPr>
        <xdr:cNvPr id="3" name="Grafik 2" descr="PKS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114300"/>
          <a:ext cx="17049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19050</xdr:rowOff>
    </xdr:from>
    <xdr:to>
      <xdr:col>7</xdr:col>
      <xdr:colOff>0</xdr:colOff>
      <xdr:row>2</xdr:row>
      <xdr:rowOff>142875</xdr:rowOff>
    </xdr:to>
    <xdr:pic>
      <xdr:nvPicPr>
        <xdr:cNvPr id="2" name="Grafik 1" descr="PKS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19050"/>
          <a:ext cx="19335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66675</xdr:colOff>
      <xdr:row>0</xdr:row>
      <xdr:rowOff>19050</xdr:rowOff>
    </xdr:from>
    <xdr:to>
      <xdr:col>7</xdr:col>
      <xdr:colOff>0</xdr:colOff>
      <xdr:row>2</xdr:row>
      <xdr:rowOff>142875</xdr:rowOff>
    </xdr:to>
    <xdr:pic>
      <xdr:nvPicPr>
        <xdr:cNvPr id="3" name="Grafik 2" descr="PKS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19050"/>
          <a:ext cx="19335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0</xdr:row>
      <xdr:rowOff>9525</xdr:rowOff>
    </xdr:from>
    <xdr:to>
      <xdr:col>7</xdr:col>
      <xdr:colOff>0</xdr:colOff>
      <xdr:row>2</xdr:row>
      <xdr:rowOff>133350</xdr:rowOff>
    </xdr:to>
    <xdr:pic>
      <xdr:nvPicPr>
        <xdr:cNvPr id="3" name="Grafik 2" descr="PKS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247650"/>
          <a:ext cx="16287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0</xdr:row>
      <xdr:rowOff>95250</xdr:rowOff>
    </xdr:from>
    <xdr:to>
      <xdr:col>6</xdr:col>
      <xdr:colOff>1095375</xdr:colOff>
      <xdr:row>2</xdr:row>
      <xdr:rowOff>219075</xdr:rowOff>
    </xdr:to>
    <xdr:pic>
      <xdr:nvPicPr>
        <xdr:cNvPr id="3" name="Grafik 2" descr="PKS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5250"/>
          <a:ext cx="17049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0</xdr:row>
      <xdr:rowOff>190500</xdr:rowOff>
    </xdr:from>
    <xdr:to>
      <xdr:col>6</xdr:col>
      <xdr:colOff>1143000</xdr:colOff>
      <xdr:row>3</xdr:row>
      <xdr:rowOff>76200</xdr:rowOff>
    </xdr:to>
    <xdr:pic>
      <xdr:nvPicPr>
        <xdr:cNvPr id="2" name="Grafik 1" descr="PKS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190500"/>
          <a:ext cx="17049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0</xdr:row>
      <xdr:rowOff>133350</xdr:rowOff>
    </xdr:from>
    <xdr:to>
      <xdr:col>6</xdr:col>
      <xdr:colOff>1152525</xdr:colOff>
      <xdr:row>3</xdr:row>
      <xdr:rowOff>19050</xdr:rowOff>
    </xdr:to>
    <xdr:pic>
      <xdr:nvPicPr>
        <xdr:cNvPr id="3" name="Grafik 2" descr="PKS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33350"/>
          <a:ext cx="17049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28576</xdr:colOff>
      <xdr:row>0</xdr:row>
      <xdr:rowOff>95250</xdr:rowOff>
    </xdr:from>
    <xdr:to>
      <xdr:col>6</xdr:col>
      <xdr:colOff>942976</xdr:colOff>
      <xdr:row>3</xdr:row>
      <xdr:rowOff>57150</xdr:rowOff>
    </xdr:to>
    <xdr:pic>
      <xdr:nvPicPr>
        <xdr:cNvPr id="2" name="Grafik 1" descr="PK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6" y="95250"/>
          <a:ext cx="15049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0</xdr:row>
      <xdr:rowOff>142875</xdr:rowOff>
    </xdr:from>
    <xdr:to>
      <xdr:col>6</xdr:col>
      <xdr:colOff>1143000</xdr:colOff>
      <xdr:row>3</xdr:row>
      <xdr:rowOff>28575</xdr:rowOff>
    </xdr:to>
    <xdr:pic>
      <xdr:nvPicPr>
        <xdr:cNvPr id="2" name="Grafik 1" descr="PKS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42875"/>
          <a:ext cx="17049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0</xdr:row>
      <xdr:rowOff>219075</xdr:rowOff>
    </xdr:from>
    <xdr:to>
      <xdr:col>6</xdr:col>
      <xdr:colOff>1133475</xdr:colOff>
      <xdr:row>3</xdr:row>
      <xdr:rowOff>104775</xdr:rowOff>
    </xdr:to>
    <xdr:pic>
      <xdr:nvPicPr>
        <xdr:cNvPr id="3" name="Grafik 2" descr="PKS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219075"/>
          <a:ext cx="17049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0</xdr:row>
      <xdr:rowOff>190500</xdr:rowOff>
    </xdr:from>
    <xdr:to>
      <xdr:col>6</xdr:col>
      <xdr:colOff>1162050</xdr:colOff>
      <xdr:row>3</xdr:row>
      <xdr:rowOff>76200</xdr:rowOff>
    </xdr:to>
    <xdr:pic>
      <xdr:nvPicPr>
        <xdr:cNvPr id="3" name="Grafik 2" descr="PKS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90500"/>
          <a:ext cx="16192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0</xdr:row>
      <xdr:rowOff>123825</xdr:rowOff>
    </xdr:from>
    <xdr:to>
      <xdr:col>6</xdr:col>
      <xdr:colOff>1019175</xdr:colOff>
      <xdr:row>3</xdr:row>
      <xdr:rowOff>104775</xdr:rowOff>
    </xdr:to>
    <xdr:pic>
      <xdr:nvPicPr>
        <xdr:cNvPr id="3" name="Grafik 2" descr="PKS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23825"/>
          <a:ext cx="155257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180975</xdr:rowOff>
    </xdr:from>
    <xdr:to>
      <xdr:col>6</xdr:col>
      <xdr:colOff>914400</xdr:colOff>
      <xdr:row>3</xdr:row>
      <xdr:rowOff>38100</xdr:rowOff>
    </xdr:to>
    <xdr:pic>
      <xdr:nvPicPr>
        <xdr:cNvPr id="2" name="Grafik 1" descr="PKS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80975"/>
          <a:ext cx="14478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171450</xdr:rowOff>
    </xdr:from>
    <xdr:to>
      <xdr:col>6</xdr:col>
      <xdr:colOff>1133475</xdr:colOff>
      <xdr:row>3</xdr:row>
      <xdr:rowOff>28575</xdr:rowOff>
    </xdr:to>
    <xdr:pic>
      <xdr:nvPicPr>
        <xdr:cNvPr id="2" name="Grafik 1" descr="PKS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171450"/>
          <a:ext cx="16192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0</xdr:row>
      <xdr:rowOff>180975</xdr:rowOff>
    </xdr:from>
    <xdr:to>
      <xdr:col>6</xdr:col>
      <xdr:colOff>1104900</xdr:colOff>
      <xdr:row>3</xdr:row>
      <xdr:rowOff>38100</xdr:rowOff>
    </xdr:to>
    <xdr:pic>
      <xdr:nvPicPr>
        <xdr:cNvPr id="3" name="Grafik 2" descr="PKS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80975"/>
          <a:ext cx="16002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0</xdr:row>
      <xdr:rowOff>219075</xdr:rowOff>
    </xdr:from>
    <xdr:to>
      <xdr:col>6</xdr:col>
      <xdr:colOff>1133475</xdr:colOff>
      <xdr:row>3</xdr:row>
      <xdr:rowOff>104775</xdr:rowOff>
    </xdr:to>
    <xdr:pic>
      <xdr:nvPicPr>
        <xdr:cNvPr id="2" name="Grafik 1" descr="PKS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219075"/>
          <a:ext cx="17049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0</xdr:row>
      <xdr:rowOff>180975</xdr:rowOff>
    </xdr:from>
    <xdr:to>
      <xdr:col>6</xdr:col>
      <xdr:colOff>1143000</xdr:colOff>
      <xdr:row>3</xdr:row>
      <xdr:rowOff>66675</xdr:rowOff>
    </xdr:to>
    <xdr:pic>
      <xdr:nvPicPr>
        <xdr:cNvPr id="3" name="Grafik 2" descr="PKS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180975"/>
          <a:ext cx="17049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19051</xdr:colOff>
      <xdr:row>0</xdr:row>
      <xdr:rowOff>200025</xdr:rowOff>
    </xdr:from>
    <xdr:to>
      <xdr:col>5</xdr:col>
      <xdr:colOff>1076325</xdr:colOff>
      <xdr:row>3</xdr:row>
      <xdr:rowOff>139871</xdr:rowOff>
    </xdr:to>
    <xdr:pic>
      <xdr:nvPicPr>
        <xdr:cNvPr id="4" name="Grafik 3" descr="PKS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6" y="200025"/>
          <a:ext cx="1819274" cy="711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0</xdr:row>
      <xdr:rowOff>47625</xdr:rowOff>
    </xdr:from>
    <xdr:to>
      <xdr:col>6</xdr:col>
      <xdr:colOff>816211</xdr:colOff>
      <xdr:row>3</xdr:row>
      <xdr:rowOff>66675</xdr:rowOff>
    </xdr:to>
    <xdr:pic>
      <xdr:nvPicPr>
        <xdr:cNvPr id="3" name="Grafik 2" descr="PK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47625"/>
          <a:ext cx="138771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0</xdr:row>
      <xdr:rowOff>219075</xdr:rowOff>
    </xdr:from>
    <xdr:to>
      <xdr:col>7</xdr:col>
      <xdr:colOff>85725</xdr:colOff>
      <xdr:row>3</xdr:row>
      <xdr:rowOff>104775</xdr:rowOff>
    </xdr:to>
    <xdr:pic>
      <xdr:nvPicPr>
        <xdr:cNvPr id="3" name="Grafik 2" descr="PKS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19075"/>
          <a:ext cx="17049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152400</xdr:rowOff>
    </xdr:from>
    <xdr:to>
      <xdr:col>6</xdr:col>
      <xdr:colOff>1162050</xdr:colOff>
      <xdr:row>3</xdr:row>
      <xdr:rowOff>38100</xdr:rowOff>
    </xdr:to>
    <xdr:pic>
      <xdr:nvPicPr>
        <xdr:cNvPr id="3" name="Grafik 2" descr="PKS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52400"/>
          <a:ext cx="17049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228600</xdr:rowOff>
    </xdr:from>
    <xdr:to>
      <xdr:col>6</xdr:col>
      <xdr:colOff>200025</xdr:colOff>
      <xdr:row>3</xdr:row>
      <xdr:rowOff>114300</xdr:rowOff>
    </xdr:to>
    <xdr:pic>
      <xdr:nvPicPr>
        <xdr:cNvPr id="3" name="Grafik 2" descr="PKS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228600"/>
          <a:ext cx="17430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47626</xdr:colOff>
      <xdr:row>0</xdr:row>
      <xdr:rowOff>161926</xdr:rowOff>
    </xdr:from>
    <xdr:to>
      <xdr:col>6</xdr:col>
      <xdr:colOff>485776</xdr:colOff>
      <xdr:row>3</xdr:row>
      <xdr:rowOff>98554</xdr:rowOff>
    </xdr:to>
    <xdr:pic>
      <xdr:nvPicPr>
        <xdr:cNvPr id="3" name="Grafik 2" descr="PKS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1" y="161926"/>
          <a:ext cx="1752600" cy="660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0</xdr:row>
      <xdr:rowOff>133350</xdr:rowOff>
    </xdr:from>
    <xdr:to>
      <xdr:col>6</xdr:col>
      <xdr:colOff>733425</xdr:colOff>
      <xdr:row>3</xdr:row>
      <xdr:rowOff>123825</xdr:rowOff>
    </xdr:to>
    <xdr:pic>
      <xdr:nvPicPr>
        <xdr:cNvPr id="2" name="Grafik 1" descr="PKS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133350"/>
          <a:ext cx="18383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133350</xdr:rowOff>
    </xdr:from>
    <xdr:to>
      <xdr:col>6</xdr:col>
      <xdr:colOff>219075</xdr:colOff>
      <xdr:row>3</xdr:row>
      <xdr:rowOff>123825</xdr:rowOff>
    </xdr:to>
    <xdr:pic>
      <xdr:nvPicPr>
        <xdr:cNvPr id="2" name="Grafik 1" descr="PKS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33350"/>
          <a:ext cx="15335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209550</xdr:rowOff>
    </xdr:from>
    <xdr:to>
      <xdr:col>6</xdr:col>
      <xdr:colOff>161925</xdr:colOff>
      <xdr:row>3</xdr:row>
      <xdr:rowOff>95250</xdr:rowOff>
    </xdr:to>
    <xdr:pic>
      <xdr:nvPicPr>
        <xdr:cNvPr id="2" name="Grafik 1" descr="PKS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209550"/>
          <a:ext cx="15144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0</xdr:row>
      <xdr:rowOff>95250</xdr:rowOff>
    </xdr:from>
    <xdr:to>
      <xdr:col>6</xdr:col>
      <xdr:colOff>542925</xdr:colOff>
      <xdr:row>2</xdr:row>
      <xdr:rowOff>219075</xdr:rowOff>
    </xdr:to>
    <xdr:pic>
      <xdr:nvPicPr>
        <xdr:cNvPr id="2" name="Grafik 1" descr="PKS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95250"/>
          <a:ext cx="19812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114300</xdr:rowOff>
    </xdr:from>
    <xdr:to>
      <xdr:col>6</xdr:col>
      <xdr:colOff>390525</xdr:colOff>
      <xdr:row>3</xdr:row>
      <xdr:rowOff>0</xdr:rowOff>
    </xdr:to>
    <xdr:pic>
      <xdr:nvPicPr>
        <xdr:cNvPr id="2" name="Grafik 1" descr="PKS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14300"/>
          <a:ext cx="17049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0</xdr:row>
      <xdr:rowOff>133350</xdr:rowOff>
    </xdr:from>
    <xdr:to>
      <xdr:col>6</xdr:col>
      <xdr:colOff>1019175</xdr:colOff>
      <xdr:row>3</xdr:row>
      <xdr:rowOff>19050</xdr:rowOff>
    </xdr:to>
    <xdr:pic>
      <xdr:nvPicPr>
        <xdr:cNvPr id="2" name="Grafik 1" descr="PKS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33350"/>
          <a:ext cx="15716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19050</xdr:rowOff>
    </xdr:from>
    <xdr:to>
      <xdr:col>7</xdr:col>
      <xdr:colOff>0</xdr:colOff>
      <xdr:row>2</xdr:row>
      <xdr:rowOff>142875</xdr:rowOff>
    </xdr:to>
    <xdr:pic>
      <xdr:nvPicPr>
        <xdr:cNvPr id="2" name="Grafik 1" descr="PKS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57175"/>
          <a:ext cx="17049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0</xdr:row>
      <xdr:rowOff>209550</xdr:rowOff>
    </xdr:from>
    <xdr:to>
      <xdr:col>6</xdr:col>
      <xdr:colOff>962025</xdr:colOff>
      <xdr:row>3</xdr:row>
      <xdr:rowOff>95250</xdr:rowOff>
    </xdr:to>
    <xdr:pic>
      <xdr:nvPicPr>
        <xdr:cNvPr id="2" name="Grafik 1" descr="PKS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209550"/>
          <a:ext cx="15716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10646</xdr:colOff>
      <xdr:row>0</xdr:row>
      <xdr:rowOff>95250</xdr:rowOff>
    </xdr:from>
    <xdr:to>
      <xdr:col>7</xdr:col>
      <xdr:colOff>123825</xdr:colOff>
      <xdr:row>2</xdr:row>
      <xdr:rowOff>219075</xdr:rowOff>
    </xdr:to>
    <xdr:pic>
      <xdr:nvPicPr>
        <xdr:cNvPr id="2" name="Grafik 1" descr="PKS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8746" y="95250"/>
          <a:ext cx="175147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0</xdr:row>
      <xdr:rowOff>171450</xdr:rowOff>
    </xdr:from>
    <xdr:to>
      <xdr:col>6</xdr:col>
      <xdr:colOff>1009650</xdr:colOff>
      <xdr:row>3</xdr:row>
      <xdr:rowOff>57150</xdr:rowOff>
    </xdr:to>
    <xdr:pic>
      <xdr:nvPicPr>
        <xdr:cNvPr id="2" name="Grafik 1" descr="PKS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171450"/>
          <a:ext cx="15716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0</xdr:row>
      <xdr:rowOff>161925</xdr:rowOff>
    </xdr:from>
    <xdr:to>
      <xdr:col>6</xdr:col>
      <xdr:colOff>962025</xdr:colOff>
      <xdr:row>3</xdr:row>
      <xdr:rowOff>47625</xdr:rowOff>
    </xdr:to>
    <xdr:pic>
      <xdr:nvPicPr>
        <xdr:cNvPr id="3" name="Grafik 2" descr="PKS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61925"/>
          <a:ext cx="15716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L21" sqref="L21"/>
    </sheetView>
  </sheetViews>
  <sheetFormatPr baseColWidth="10" defaultRowHeight="15" x14ac:dyDescent="0.25"/>
  <cols>
    <col min="1" max="1" width="28.85546875" style="47" customWidth="1"/>
    <col min="2" max="4" width="20.7109375" style="47" customWidth="1"/>
  </cols>
  <sheetData>
    <row r="1" spans="1:4" ht="21" x14ac:dyDescent="0.35">
      <c r="A1" s="374"/>
      <c r="B1" s="374" t="s">
        <v>1289</v>
      </c>
      <c r="C1" s="369"/>
      <c r="D1" s="370"/>
    </row>
    <row r="2" spans="1:4" ht="15.75" thickBot="1" x14ac:dyDescent="0.3">
      <c r="A2" s="371"/>
      <c r="B2" s="372"/>
      <c r="C2" s="372"/>
      <c r="D2" s="373"/>
    </row>
    <row r="3" spans="1:4" s="126" customFormat="1" ht="38.25" customHeight="1" x14ac:dyDescent="0.25">
      <c r="A3" s="368" t="s">
        <v>1256</v>
      </c>
      <c r="B3" s="368" t="s">
        <v>1284</v>
      </c>
      <c r="C3" s="368" t="s">
        <v>1285</v>
      </c>
      <c r="D3" s="368" t="s">
        <v>1286</v>
      </c>
    </row>
    <row r="4" spans="1:4" x14ac:dyDescent="0.25">
      <c r="A4" s="375" t="s">
        <v>1278</v>
      </c>
      <c r="B4" s="375">
        <v>1220.8</v>
      </c>
      <c r="C4" s="375">
        <v>614.67999999999995</v>
      </c>
      <c r="D4" s="375"/>
    </row>
    <row r="5" spans="1:4" x14ac:dyDescent="0.25">
      <c r="A5" s="70" t="s">
        <v>1257</v>
      </c>
      <c r="B5" s="70">
        <v>522.70000000000005</v>
      </c>
      <c r="C5" s="70"/>
      <c r="D5" s="70"/>
    </row>
    <row r="6" spans="1:4" x14ac:dyDescent="0.25">
      <c r="A6" s="375" t="s">
        <v>1258</v>
      </c>
      <c r="B6" s="375">
        <v>500.05</v>
      </c>
      <c r="C6" s="375"/>
      <c r="D6" s="375"/>
    </row>
    <row r="7" spans="1:4" x14ac:dyDescent="0.25">
      <c r="A7" s="70" t="s">
        <v>1259</v>
      </c>
      <c r="B7" s="70">
        <v>573.29999999999995</v>
      </c>
      <c r="C7" s="70"/>
      <c r="D7" s="70"/>
    </row>
    <row r="8" spans="1:4" x14ac:dyDescent="0.25">
      <c r="A8" s="375" t="s">
        <v>1260</v>
      </c>
      <c r="B8" s="375">
        <v>821.24</v>
      </c>
      <c r="C8" s="375">
        <v>29.23</v>
      </c>
      <c r="D8" s="375"/>
    </row>
    <row r="9" spans="1:4" x14ac:dyDescent="0.25">
      <c r="A9" s="70" t="s">
        <v>1261</v>
      </c>
      <c r="B9" s="70">
        <v>131.75</v>
      </c>
      <c r="C9" s="70"/>
      <c r="D9" s="70"/>
    </row>
    <row r="10" spans="1:4" x14ac:dyDescent="0.25">
      <c r="A10" s="375" t="s">
        <v>1281</v>
      </c>
      <c r="B10" s="375">
        <v>1506.09</v>
      </c>
      <c r="C10" s="375">
        <v>1443.75</v>
      </c>
      <c r="D10" s="375">
        <v>232.75</v>
      </c>
    </row>
    <row r="11" spans="1:4" x14ac:dyDescent="0.25">
      <c r="A11" s="70" t="s">
        <v>1262</v>
      </c>
      <c r="B11" s="70">
        <v>297.72000000000003</v>
      </c>
      <c r="C11" s="70"/>
      <c r="D11" s="70">
        <v>47.66</v>
      </c>
    </row>
    <row r="12" spans="1:4" x14ac:dyDescent="0.25">
      <c r="A12" s="375">
        <v>35</v>
      </c>
      <c r="B12" s="375">
        <v>174.33</v>
      </c>
      <c r="C12" s="375"/>
      <c r="D12" s="375"/>
    </row>
    <row r="13" spans="1:4" x14ac:dyDescent="0.25">
      <c r="A13" s="70">
        <v>36</v>
      </c>
      <c r="B13" s="70">
        <v>152.46</v>
      </c>
      <c r="C13" s="70"/>
      <c r="D13" s="70"/>
    </row>
    <row r="14" spans="1:4" x14ac:dyDescent="0.25">
      <c r="A14" s="375">
        <v>39</v>
      </c>
      <c r="B14" s="375">
        <v>167.46</v>
      </c>
      <c r="C14" s="375"/>
      <c r="D14" s="375"/>
    </row>
    <row r="15" spans="1:4" x14ac:dyDescent="0.25">
      <c r="A15" s="70" t="s">
        <v>1288</v>
      </c>
      <c r="B15" s="70">
        <v>606.11</v>
      </c>
      <c r="C15" s="70">
        <v>10.34</v>
      </c>
      <c r="D15" s="70"/>
    </row>
    <row r="16" spans="1:4" x14ac:dyDescent="0.25">
      <c r="A16" s="375" t="s">
        <v>1263</v>
      </c>
      <c r="B16" s="375">
        <v>184.97</v>
      </c>
      <c r="C16" s="375"/>
      <c r="D16" s="375"/>
    </row>
    <row r="17" spans="1:4" x14ac:dyDescent="0.25">
      <c r="A17" s="70" t="s">
        <v>1264</v>
      </c>
      <c r="B17" s="70">
        <v>264.13</v>
      </c>
      <c r="C17" s="70"/>
      <c r="D17" s="70"/>
    </row>
    <row r="18" spans="1:4" x14ac:dyDescent="0.25">
      <c r="A18" s="375" t="s">
        <v>1265</v>
      </c>
      <c r="B18" s="375">
        <v>588.1</v>
      </c>
      <c r="C18" s="375">
        <v>265.33999999999997</v>
      </c>
      <c r="D18" s="375"/>
    </row>
    <row r="19" spans="1:4" x14ac:dyDescent="0.25">
      <c r="A19" s="70" t="s">
        <v>1266</v>
      </c>
      <c r="B19" s="70">
        <v>117.88</v>
      </c>
      <c r="C19" s="70"/>
      <c r="D19" s="70"/>
    </row>
    <row r="20" spans="1:4" x14ac:dyDescent="0.25">
      <c r="A20" s="375" t="s">
        <v>1279</v>
      </c>
      <c r="B20" s="375">
        <v>201.08</v>
      </c>
      <c r="C20" s="375"/>
      <c r="D20" s="375"/>
    </row>
    <row r="21" spans="1:4" x14ac:dyDescent="0.25">
      <c r="A21" s="70" t="s">
        <v>1267</v>
      </c>
      <c r="B21" s="70">
        <v>265.02</v>
      </c>
      <c r="C21" s="70"/>
      <c r="D21" s="70"/>
    </row>
    <row r="22" spans="1:4" x14ac:dyDescent="0.25">
      <c r="A22" s="375" t="s">
        <v>1268</v>
      </c>
      <c r="B22" s="375">
        <v>186.59</v>
      </c>
      <c r="C22" s="375"/>
      <c r="D22" s="375"/>
    </row>
    <row r="23" spans="1:4" x14ac:dyDescent="0.25">
      <c r="A23" s="70" t="s">
        <v>1269</v>
      </c>
      <c r="B23" s="70">
        <v>234.45</v>
      </c>
      <c r="C23" s="70"/>
      <c r="D23" s="70"/>
    </row>
    <row r="24" spans="1:4" x14ac:dyDescent="0.25">
      <c r="A24" s="375" t="s">
        <v>1270</v>
      </c>
      <c r="B24" s="375">
        <v>354.22</v>
      </c>
      <c r="C24" s="375"/>
      <c r="D24" s="375"/>
    </row>
    <row r="25" spans="1:4" x14ac:dyDescent="0.25">
      <c r="A25" s="70" t="s">
        <v>1271</v>
      </c>
      <c r="B25" s="70">
        <v>478.68</v>
      </c>
      <c r="C25" s="70"/>
      <c r="D25" s="70"/>
    </row>
    <row r="26" spans="1:4" x14ac:dyDescent="0.25">
      <c r="A26" s="375" t="s">
        <v>1272</v>
      </c>
      <c r="B26" s="375">
        <v>203.4</v>
      </c>
      <c r="C26" s="375">
        <v>528.32000000000005</v>
      </c>
      <c r="D26" s="375">
        <v>311.3</v>
      </c>
    </row>
    <row r="27" spans="1:4" x14ac:dyDescent="0.25">
      <c r="A27" s="70" t="s">
        <v>1273</v>
      </c>
      <c r="B27" s="70">
        <v>530.66999999999996</v>
      </c>
      <c r="C27" s="70">
        <v>431.95</v>
      </c>
      <c r="D27" s="70">
        <v>304.79000000000002</v>
      </c>
    </row>
    <row r="28" spans="1:4" x14ac:dyDescent="0.25">
      <c r="A28" s="375" t="s">
        <v>1274</v>
      </c>
      <c r="B28" s="375">
        <v>752.22</v>
      </c>
      <c r="C28" s="375">
        <v>218.22</v>
      </c>
      <c r="D28" s="375">
        <v>325.75</v>
      </c>
    </row>
    <row r="29" spans="1:4" x14ac:dyDescent="0.25">
      <c r="A29" s="70" t="s">
        <v>1275</v>
      </c>
      <c r="B29" s="70">
        <v>1316.05</v>
      </c>
      <c r="C29" s="70">
        <v>1870.32</v>
      </c>
      <c r="D29" s="70"/>
    </row>
    <row r="30" spans="1:4" x14ac:dyDescent="0.25">
      <c r="A30" s="375" t="s">
        <v>1287</v>
      </c>
      <c r="B30" s="375">
        <v>199.64</v>
      </c>
      <c r="C30" s="375"/>
      <c r="D30" s="375"/>
    </row>
    <row r="31" spans="1:4" x14ac:dyDescent="0.25">
      <c r="A31" s="70" t="s">
        <v>1276</v>
      </c>
      <c r="B31" s="70">
        <v>339.69</v>
      </c>
      <c r="C31" s="70"/>
      <c r="D31" s="70"/>
    </row>
    <row r="32" spans="1:4" x14ac:dyDescent="0.25">
      <c r="A32" s="375" t="s">
        <v>857</v>
      </c>
      <c r="B32" s="375">
        <v>281.04000000000002</v>
      </c>
      <c r="C32" s="375"/>
      <c r="D32" s="375">
        <v>84.49</v>
      </c>
    </row>
    <row r="33" spans="1:4" x14ac:dyDescent="0.25">
      <c r="A33" s="70" t="s">
        <v>1277</v>
      </c>
      <c r="B33" s="70">
        <v>559.22</v>
      </c>
      <c r="C33" s="70"/>
      <c r="D33" s="70"/>
    </row>
    <row r="34" spans="1:4" x14ac:dyDescent="0.25">
      <c r="A34" s="375" t="s">
        <v>1182</v>
      </c>
      <c r="B34" s="375">
        <v>99.79</v>
      </c>
      <c r="C34" s="375"/>
      <c r="D34" s="375"/>
    </row>
    <row r="35" spans="1:4" x14ac:dyDescent="0.25">
      <c r="A35" s="70"/>
      <c r="B35" s="70"/>
      <c r="C35" s="70"/>
      <c r="D35" s="70"/>
    </row>
    <row r="36" spans="1:4" x14ac:dyDescent="0.25">
      <c r="A36" s="127" t="s">
        <v>6</v>
      </c>
      <c r="B36" s="127">
        <f>SUM(B4:B35)</f>
        <v>13830.85</v>
      </c>
      <c r="C36" s="127">
        <f>SUM(C4:C35)</f>
        <v>5412.15</v>
      </c>
      <c r="D36" s="127">
        <f>SUM(D4:D35)</f>
        <v>1306.74</v>
      </c>
    </row>
  </sheetData>
  <sheetProtection algorithmName="SHA-512" hashValue="achvh/9B/xD/XSPIZWnfY2LnvxjRDkxBUqOOuERbbG/UBXPo3qJMsmjopDP4Zz2IAnHu7WvYFQQLNtUn3hOQkw==" saltValue="khrTlhk4cooH2+/BfU6FgQ==" spinCount="100000" sheet="1" objects="1" scenarios="1" formatCells="0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L24" sqref="L24"/>
    </sheetView>
  </sheetViews>
  <sheetFormatPr baseColWidth="10" defaultRowHeight="15" x14ac:dyDescent="0.25"/>
  <cols>
    <col min="1" max="1" width="14.28515625" customWidth="1"/>
    <col min="2" max="2" width="14.570312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5.7109375" style="94" customWidth="1"/>
    <col min="8" max="8" width="15.7109375" style="380" customWidth="1"/>
  </cols>
  <sheetData>
    <row r="1" spans="1:12" ht="23.25" x14ac:dyDescent="0.35">
      <c r="A1" s="4" t="s">
        <v>0</v>
      </c>
      <c r="C1" s="3"/>
      <c r="D1" s="3"/>
    </row>
    <row r="2" spans="1:12" ht="18.75" x14ac:dyDescent="0.3">
      <c r="C2" s="3"/>
      <c r="D2" s="3"/>
    </row>
    <row r="3" spans="1:12" ht="18.75" x14ac:dyDescent="0.3">
      <c r="C3" s="3" t="s">
        <v>1</v>
      </c>
      <c r="D3" s="3" t="s">
        <v>338</v>
      </c>
    </row>
    <row r="4" spans="1:12" ht="15.75" thickBot="1" x14ac:dyDescent="0.3"/>
    <row r="5" spans="1:12" ht="15.75" thickBot="1" x14ac:dyDescent="0.3">
      <c r="A5" s="241" t="s">
        <v>9</v>
      </c>
      <c r="B5" s="7" t="s">
        <v>14</v>
      </c>
      <c r="C5" s="45" t="s">
        <v>2</v>
      </c>
      <c r="D5" s="129" t="s">
        <v>3</v>
      </c>
      <c r="E5" s="45" t="s">
        <v>5</v>
      </c>
      <c r="F5" s="45" t="s">
        <v>11</v>
      </c>
      <c r="G5" s="113" t="s">
        <v>1105</v>
      </c>
      <c r="H5" s="381" t="s">
        <v>1106</v>
      </c>
      <c r="J5" t="s">
        <v>1210</v>
      </c>
      <c r="K5" t="s">
        <v>1250</v>
      </c>
      <c r="L5" t="s">
        <v>1211</v>
      </c>
    </row>
    <row r="6" spans="1:12" x14ac:dyDescent="0.25">
      <c r="A6" s="11" t="s">
        <v>4</v>
      </c>
      <c r="B6" s="21" t="s">
        <v>12</v>
      </c>
      <c r="C6" s="145" t="s">
        <v>13</v>
      </c>
      <c r="D6" s="146" t="s">
        <v>339</v>
      </c>
      <c r="E6" s="146">
        <v>1</v>
      </c>
      <c r="F6" s="147">
        <v>0.66</v>
      </c>
      <c r="G6" s="138"/>
      <c r="H6" s="386">
        <f>(F6*G6)</f>
        <v>0</v>
      </c>
      <c r="J6" t="s">
        <v>1249</v>
      </c>
      <c r="K6" t="s">
        <v>1250</v>
      </c>
      <c r="L6" t="s">
        <v>1251</v>
      </c>
    </row>
    <row r="7" spans="1:12" x14ac:dyDescent="0.25">
      <c r="A7" s="5"/>
      <c r="B7" s="25"/>
      <c r="C7" s="148" t="s">
        <v>10</v>
      </c>
      <c r="D7" s="77" t="s">
        <v>339</v>
      </c>
      <c r="E7" s="77">
        <v>1</v>
      </c>
      <c r="F7" s="149">
        <v>0.66</v>
      </c>
      <c r="G7" s="128"/>
      <c r="H7" s="386">
        <f t="shared" ref="H7:H69" si="0">(F7*G7)</f>
        <v>0</v>
      </c>
      <c r="J7" t="s">
        <v>1249</v>
      </c>
      <c r="K7" t="s">
        <v>33</v>
      </c>
      <c r="L7" t="s">
        <v>1251</v>
      </c>
    </row>
    <row r="8" spans="1:12" x14ac:dyDescent="0.25">
      <c r="A8" s="5"/>
      <c r="B8" s="25"/>
      <c r="C8" s="148" t="s">
        <v>10</v>
      </c>
      <c r="D8" s="77" t="s">
        <v>340</v>
      </c>
      <c r="E8" s="77">
        <v>2</v>
      </c>
      <c r="F8" s="149">
        <v>1.51</v>
      </c>
      <c r="G8" s="128"/>
      <c r="H8" s="386">
        <f t="shared" si="0"/>
        <v>0</v>
      </c>
      <c r="J8" t="s">
        <v>1210</v>
      </c>
      <c r="K8" t="s">
        <v>33</v>
      </c>
      <c r="L8" t="s">
        <v>1251</v>
      </c>
    </row>
    <row r="9" spans="1:12" x14ac:dyDescent="0.25">
      <c r="A9" s="5"/>
      <c r="B9" s="25"/>
      <c r="C9" s="148" t="s">
        <v>10</v>
      </c>
      <c r="D9" s="77" t="s">
        <v>341</v>
      </c>
      <c r="E9" s="77">
        <v>1</v>
      </c>
      <c r="F9" s="149">
        <v>1.28</v>
      </c>
      <c r="G9" s="128"/>
      <c r="H9" s="386">
        <f t="shared" si="0"/>
        <v>0</v>
      </c>
    </row>
    <row r="10" spans="1:12" x14ac:dyDescent="0.25">
      <c r="A10" s="5"/>
      <c r="B10" s="25"/>
      <c r="C10" s="148" t="s">
        <v>10</v>
      </c>
      <c r="D10" s="77" t="s">
        <v>342</v>
      </c>
      <c r="E10" s="77">
        <v>2</v>
      </c>
      <c r="F10" s="149">
        <v>1.9</v>
      </c>
      <c r="G10" s="128"/>
      <c r="H10" s="386">
        <f t="shared" si="0"/>
        <v>0</v>
      </c>
    </row>
    <row r="11" spans="1:12" x14ac:dyDescent="0.25">
      <c r="A11" s="5"/>
      <c r="B11" s="25"/>
      <c r="C11" s="148" t="s">
        <v>10</v>
      </c>
      <c r="D11" s="77" t="s">
        <v>343</v>
      </c>
      <c r="E11" s="77">
        <v>2</v>
      </c>
      <c r="F11" s="149">
        <v>2.0099999999999998</v>
      </c>
      <c r="G11" s="128"/>
      <c r="H11" s="386">
        <f t="shared" si="0"/>
        <v>0</v>
      </c>
    </row>
    <row r="12" spans="1:12" x14ac:dyDescent="0.25">
      <c r="A12" s="5"/>
      <c r="B12" s="25"/>
      <c r="C12" s="148" t="s">
        <v>151</v>
      </c>
      <c r="D12" s="77" t="s">
        <v>344</v>
      </c>
      <c r="E12" s="77">
        <v>3</v>
      </c>
      <c r="F12" s="149">
        <v>4.3600000000000003</v>
      </c>
      <c r="G12" s="128"/>
      <c r="H12" s="386">
        <f t="shared" si="0"/>
        <v>0</v>
      </c>
    </row>
    <row r="13" spans="1:12" x14ac:dyDescent="0.25">
      <c r="A13" s="5"/>
      <c r="B13" s="25"/>
      <c r="C13" s="148" t="s">
        <v>151</v>
      </c>
      <c r="D13" s="77" t="s">
        <v>345</v>
      </c>
      <c r="E13" s="77">
        <v>2</v>
      </c>
      <c r="F13" s="149">
        <v>3.16</v>
      </c>
      <c r="G13" s="128"/>
      <c r="H13" s="386">
        <f t="shared" si="0"/>
        <v>0</v>
      </c>
    </row>
    <row r="14" spans="1:12" x14ac:dyDescent="0.25">
      <c r="A14" s="5"/>
      <c r="B14" s="25"/>
      <c r="C14" s="148" t="s">
        <v>151</v>
      </c>
      <c r="D14" s="77" t="s">
        <v>346</v>
      </c>
      <c r="E14" s="77">
        <v>2</v>
      </c>
      <c r="F14" s="149">
        <v>3.37</v>
      </c>
      <c r="G14" s="128"/>
      <c r="H14" s="386">
        <f t="shared" si="0"/>
        <v>0</v>
      </c>
    </row>
    <row r="15" spans="1:12" x14ac:dyDescent="0.25">
      <c r="A15" s="5"/>
      <c r="B15" s="25"/>
      <c r="C15" s="148" t="s">
        <v>10</v>
      </c>
      <c r="D15" s="77" t="s">
        <v>347</v>
      </c>
      <c r="E15" s="77">
        <v>1</v>
      </c>
      <c r="F15" s="149">
        <v>2.14</v>
      </c>
      <c r="G15" s="128"/>
      <c r="H15" s="386">
        <f t="shared" si="0"/>
        <v>0</v>
      </c>
    </row>
    <row r="16" spans="1:12" x14ac:dyDescent="0.25">
      <c r="A16" s="5"/>
      <c r="B16" s="25"/>
      <c r="C16" s="148" t="s">
        <v>13</v>
      </c>
      <c r="D16" s="77" t="s">
        <v>348</v>
      </c>
      <c r="E16" s="77">
        <v>1</v>
      </c>
      <c r="F16" s="149">
        <v>2.15</v>
      </c>
      <c r="G16" s="128"/>
      <c r="H16" s="386">
        <f t="shared" si="0"/>
        <v>0</v>
      </c>
    </row>
    <row r="17" spans="1:8" x14ac:dyDescent="0.25">
      <c r="A17" s="5"/>
      <c r="B17" s="25"/>
      <c r="C17" s="148" t="s">
        <v>151</v>
      </c>
      <c r="D17" s="77" t="s">
        <v>348</v>
      </c>
      <c r="E17" s="77">
        <v>1</v>
      </c>
      <c r="F17" s="149">
        <v>2.15</v>
      </c>
      <c r="G17" s="128"/>
      <c r="H17" s="386">
        <f t="shared" si="0"/>
        <v>0</v>
      </c>
    </row>
    <row r="18" spans="1:8" x14ac:dyDescent="0.25">
      <c r="A18" s="5"/>
      <c r="B18" s="25"/>
      <c r="C18" s="148"/>
      <c r="D18" s="77"/>
      <c r="E18" s="77"/>
      <c r="F18" s="149"/>
      <c r="G18" s="128"/>
      <c r="H18" s="386">
        <f t="shared" si="0"/>
        <v>0</v>
      </c>
    </row>
    <row r="19" spans="1:8" x14ac:dyDescent="0.25">
      <c r="A19" s="5"/>
      <c r="B19" s="25" t="s">
        <v>349</v>
      </c>
      <c r="C19" s="148" t="s">
        <v>10</v>
      </c>
      <c r="D19" s="77" t="s">
        <v>350</v>
      </c>
      <c r="E19" s="77">
        <v>1</v>
      </c>
      <c r="F19" s="149">
        <v>2.09</v>
      </c>
      <c r="G19" s="128"/>
      <c r="H19" s="386">
        <f t="shared" si="0"/>
        <v>0</v>
      </c>
    </row>
    <row r="20" spans="1:8" ht="15.75" thickBot="1" x14ac:dyDescent="0.3">
      <c r="A20" s="5"/>
      <c r="B20" s="25"/>
      <c r="C20" s="148"/>
      <c r="D20" s="77"/>
      <c r="E20" s="77"/>
      <c r="F20" s="149"/>
      <c r="G20" s="128"/>
      <c r="H20" s="386">
        <f t="shared" si="0"/>
        <v>0</v>
      </c>
    </row>
    <row r="21" spans="1:8" x14ac:dyDescent="0.25">
      <c r="A21" s="12" t="s">
        <v>7</v>
      </c>
      <c r="B21" s="21" t="s">
        <v>12</v>
      </c>
      <c r="C21" s="148" t="s">
        <v>10</v>
      </c>
      <c r="D21" s="77" t="s">
        <v>351</v>
      </c>
      <c r="E21" s="77">
        <v>1</v>
      </c>
      <c r="F21" s="149">
        <v>1.35</v>
      </c>
      <c r="G21" s="128"/>
      <c r="H21" s="386">
        <f t="shared" si="0"/>
        <v>0</v>
      </c>
    </row>
    <row r="22" spans="1:8" x14ac:dyDescent="0.25">
      <c r="A22" s="5"/>
      <c r="B22" s="25"/>
      <c r="C22" s="148" t="s">
        <v>10</v>
      </c>
      <c r="D22" s="77" t="s">
        <v>352</v>
      </c>
      <c r="E22" s="77">
        <v>1</v>
      </c>
      <c r="F22" s="149">
        <v>1.47</v>
      </c>
      <c r="G22" s="128"/>
      <c r="H22" s="386">
        <f t="shared" si="0"/>
        <v>0</v>
      </c>
    </row>
    <row r="23" spans="1:8" x14ac:dyDescent="0.25">
      <c r="A23" s="5"/>
      <c r="B23" s="25"/>
      <c r="C23" s="148" t="s">
        <v>151</v>
      </c>
      <c r="D23" s="77" t="s">
        <v>353</v>
      </c>
      <c r="E23" s="77">
        <v>2</v>
      </c>
      <c r="F23" s="149">
        <v>3.4</v>
      </c>
      <c r="G23" s="128"/>
      <c r="H23" s="386">
        <f t="shared" si="0"/>
        <v>0</v>
      </c>
    </row>
    <row r="24" spans="1:8" x14ac:dyDescent="0.25">
      <c r="A24" s="5"/>
      <c r="B24" s="25"/>
      <c r="C24" s="148" t="s">
        <v>10</v>
      </c>
      <c r="D24" s="77" t="s">
        <v>354</v>
      </c>
      <c r="E24" s="77">
        <v>1</v>
      </c>
      <c r="F24" s="149">
        <v>1.51</v>
      </c>
      <c r="G24" s="128"/>
      <c r="H24" s="386">
        <f t="shared" si="0"/>
        <v>0</v>
      </c>
    </row>
    <row r="25" spans="1:8" x14ac:dyDescent="0.25">
      <c r="A25" s="5"/>
      <c r="B25" s="25"/>
      <c r="C25" s="148" t="s">
        <v>10</v>
      </c>
      <c r="D25" s="77" t="s">
        <v>355</v>
      </c>
      <c r="E25" s="77">
        <v>1</v>
      </c>
      <c r="F25" s="149">
        <v>1.54</v>
      </c>
      <c r="G25" s="128"/>
      <c r="H25" s="386">
        <f t="shared" si="0"/>
        <v>0</v>
      </c>
    </row>
    <row r="26" spans="1:8" x14ac:dyDescent="0.25">
      <c r="A26" s="5"/>
      <c r="B26" s="25"/>
      <c r="C26" s="148" t="s">
        <v>151</v>
      </c>
      <c r="D26" s="77" t="s">
        <v>36</v>
      </c>
      <c r="E26" s="77">
        <v>2</v>
      </c>
      <c r="F26" s="149">
        <v>4.8600000000000003</v>
      </c>
      <c r="G26" s="128"/>
      <c r="H26" s="386">
        <f t="shared" si="0"/>
        <v>0</v>
      </c>
    </row>
    <row r="27" spans="1:8" x14ac:dyDescent="0.25">
      <c r="A27" s="5"/>
      <c r="B27" s="25"/>
      <c r="C27" s="148" t="s">
        <v>151</v>
      </c>
      <c r="D27" s="77" t="s">
        <v>356</v>
      </c>
      <c r="E27" s="77">
        <v>3</v>
      </c>
      <c r="F27" s="149">
        <v>7.41</v>
      </c>
      <c r="G27" s="128"/>
      <c r="H27" s="386">
        <f t="shared" si="0"/>
        <v>0</v>
      </c>
    </row>
    <row r="28" spans="1:8" x14ac:dyDescent="0.25">
      <c r="A28" s="5"/>
      <c r="B28" s="25"/>
      <c r="C28" s="148" t="s">
        <v>10</v>
      </c>
      <c r="D28" s="77" t="s">
        <v>357</v>
      </c>
      <c r="E28" s="77">
        <v>2</v>
      </c>
      <c r="F28" s="149">
        <v>5.19</v>
      </c>
      <c r="G28" s="128"/>
      <c r="H28" s="386">
        <f t="shared" si="0"/>
        <v>0</v>
      </c>
    </row>
    <row r="29" spans="1:8" x14ac:dyDescent="0.25">
      <c r="A29" s="5"/>
      <c r="B29" s="25"/>
      <c r="C29" s="148" t="s">
        <v>151</v>
      </c>
      <c r="D29" s="77" t="s">
        <v>358</v>
      </c>
      <c r="E29" s="77">
        <v>1</v>
      </c>
      <c r="F29" s="149">
        <v>3</v>
      </c>
      <c r="G29" s="128"/>
      <c r="H29" s="386">
        <f t="shared" si="0"/>
        <v>0</v>
      </c>
    </row>
    <row r="30" spans="1:8" x14ac:dyDescent="0.25">
      <c r="A30" s="5"/>
      <c r="B30" s="25"/>
      <c r="C30" s="148" t="s">
        <v>151</v>
      </c>
      <c r="D30" s="77" t="s">
        <v>359</v>
      </c>
      <c r="E30" s="77">
        <v>1</v>
      </c>
      <c r="F30" s="149">
        <v>3.02</v>
      </c>
      <c r="G30" s="128"/>
      <c r="H30" s="386">
        <f t="shared" si="0"/>
        <v>0</v>
      </c>
    </row>
    <row r="31" spans="1:8" x14ac:dyDescent="0.25">
      <c r="A31" s="5"/>
      <c r="B31" s="25"/>
      <c r="C31" s="148" t="s">
        <v>151</v>
      </c>
      <c r="D31" s="77" t="s">
        <v>360</v>
      </c>
      <c r="E31" s="77">
        <v>2</v>
      </c>
      <c r="F31" s="149">
        <v>7.08</v>
      </c>
      <c r="G31" s="128"/>
      <c r="H31" s="386">
        <f t="shared" si="0"/>
        <v>0</v>
      </c>
    </row>
    <row r="32" spans="1:8" x14ac:dyDescent="0.25">
      <c r="A32" s="5"/>
      <c r="B32" s="25"/>
      <c r="C32" s="148" t="s">
        <v>151</v>
      </c>
      <c r="D32" s="77" t="s">
        <v>361</v>
      </c>
      <c r="E32" s="77">
        <v>1</v>
      </c>
      <c r="F32" s="149">
        <v>3.6</v>
      </c>
      <c r="G32" s="128"/>
      <c r="H32" s="386">
        <f t="shared" si="0"/>
        <v>0</v>
      </c>
    </row>
    <row r="33" spans="1:8" x14ac:dyDescent="0.25">
      <c r="A33" s="5"/>
      <c r="B33" s="25"/>
      <c r="C33" s="148" t="s">
        <v>10</v>
      </c>
      <c r="D33" s="77" t="s">
        <v>362</v>
      </c>
      <c r="E33" s="77">
        <v>1</v>
      </c>
      <c r="F33" s="149">
        <v>4.1900000000000004</v>
      </c>
      <c r="G33" s="128"/>
      <c r="H33" s="386">
        <f t="shared" si="0"/>
        <v>0</v>
      </c>
    </row>
    <row r="34" spans="1:8" x14ac:dyDescent="0.25">
      <c r="A34" s="5"/>
      <c r="B34" s="25"/>
      <c r="C34" s="148" t="s">
        <v>151</v>
      </c>
      <c r="D34" s="77" t="s">
        <v>363</v>
      </c>
      <c r="E34" s="77">
        <v>1</v>
      </c>
      <c r="F34" s="149">
        <v>5.94</v>
      </c>
      <c r="G34" s="128"/>
      <c r="H34" s="386">
        <f t="shared" si="0"/>
        <v>0</v>
      </c>
    </row>
    <row r="35" spans="1:8" x14ac:dyDescent="0.25">
      <c r="A35" s="5"/>
      <c r="B35" s="25"/>
      <c r="C35" s="148"/>
      <c r="D35" s="77"/>
      <c r="E35" s="77"/>
      <c r="F35" s="149"/>
      <c r="G35" s="128"/>
      <c r="H35" s="386">
        <f t="shared" si="0"/>
        <v>0</v>
      </c>
    </row>
    <row r="36" spans="1:8" x14ac:dyDescent="0.25">
      <c r="A36" s="5"/>
      <c r="B36" s="25" t="s">
        <v>34</v>
      </c>
      <c r="C36" s="148" t="s">
        <v>10</v>
      </c>
      <c r="D36" s="77" t="s">
        <v>364</v>
      </c>
      <c r="E36" s="77">
        <v>1</v>
      </c>
      <c r="F36" s="149">
        <v>2.23</v>
      </c>
      <c r="G36" s="128"/>
      <c r="H36" s="386">
        <f t="shared" si="0"/>
        <v>0</v>
      </c>
    </row>
    <row r="37" spans="1:8" x14ac:dyDescent="0.25">
      <c r="A37" s="5"/>
      <c r="B37" s="25"/>
      <c r="C37" s="148"/>
      <c r="D37" s="77"/>
      <c r="E37" s="77"/>
      <c r="F37" s="149"/>
      <c r="G37" s="128"/>
      <c r="H37" s="386">
        <f t="shared" si="0"/>
        <v>0</v>
      </c>
    </row>
    <row r="38" spans="1:8" x14ac:dyDescent="0.25">
      <c r="A38" s="5"/>
      <c r="B38" s="25" t="s">
        <v>349</v>
      </c>
      <c r="C38" s="148" t="s">
        <v>10</v>
      </c>
      <c r="D38" s="77" t="s">
        <v>365</v>
      </c>
      <c r="E38" s="77">
        <v>1</v>
      </c>
      <c r="F38" s="149">
        <v>2.67</v>
      </c>
      <c r="G38" s="128"/>
      <c r="H38" s="386">
        <f t="shared" si="0"/>
        <v>0</v>
      </c>
    </row>
    <row r="39" spans="1:8" x14ac:dyDescent="0.25">
      <c r="A39" s="5"/>
      <c r="B39" s="25" t="s">
        <v>318</v>
      </c>
      <c r="C39" s="148" t="s">
        <v>10</v>
      </c>
      <c r="D39" s="77" t="s">
        <v>366</v>
      </c>
      <c r="E39" s="77">
        <v>2</v>
      </c>
      <c r="F39" s="149">
        <v>3.72</v>
      </c>
      <c r="G39" s="128"/>
      <c r="H39" s="386">
        <f t="shared" si="0"/>
        <v>0</v>
      </c>
    </row>
    <row r="40" spans="1:8" ht="15.75" thickBot="1" x14ac:dyDescent="0.3">
      <c r="A40" s="5"/>
      <c r="B40" s="25"/>
      <c r="C40" s="148" t="s">
        <v>10</v>
      </c>
      <c r="D40" s="77" t="s">
        <v>367</v>
      </c>
      <c r="E40" s="77">
        <v>1</v>
      </c>
      <c r="F40" s="149">
        <v>0.15</v>
      </c>
      <c r="G40" s="128"/>
      <c r="H40" s="386">
        <f t="shared" si="0"/>
        <v>0</v>
      </c>
    </row>
    <row r="41" spans="1:8" x14ac:dyDescent="0.25">
      <c r="A41" s="12" t="s">
        <v>87</v>
      </c>
      <c r="B41" s="21" t="s">
        <v>12</v>
      </c>
      <c r="C41" s="148" t="s">
        <v>151</v>
      </c>
      <c r="D41" s="77" t="s">
        <v>368</v>
      </c>
      <c r="E41" s="77">
        <v>1</v>
      </c>
      <c r="F41" s="149">
        <v>1.48</v>
      </c>
      <c r="G41" s="128"/>
      <c r="H41" s="386">
        <f t="shared" si="0"/>
        <v>0</v>
      </c>
    </row>
    <row r="42" spans="1:8" x14ac:dyDescent="0.25">
      <c r="A42" s="1"/>
      <c r="B42" s="25"/>
      <c r="C42" s="148" t="s">
        <v>151</v>
      </c>
      <c r="D42" s="77" t="s">
        <v>369</v>
      </c>
      <c r="E42" s="77">
        <v>1</v>
      </c>
      <c r="F42" s="149">
        <v>1.51</v>
      </c>
      <c r="G42" s="128"/>
      <c r="H42" s="386">
        <f t="shared" si="0"/>
        <v>0</v>
      </c>
    </row>
    <row r="43" spans="1:8" x14ac:dyDescent="0.25">
      <c r="A43" s="5"/>
      <c r="B43" s="25"/>
      <c r="C43" s="148" t="s">
        <v>10</v>
      </c>
      <c r="D43" s="77" t="s">
        <v>370</v>
      </c>
      <c r="E43" s="77">
        <v>1</v>
      </c>
      <c r="F43" s="149">
        <v>1.53</v>
      </c>
      <c r="G43" s="128"/>
      <c r="H43" s="386">
        <f t="shared" si="0"/>
        <v>0</v>
      </c>
    </row>
    <row r="44" spans="1:8" x14ac:dyDescent="0.25">
      <c r="A44" s="5"/>
      <c r="B44" s="25"/>
      <c r="C44" s="148" t="s">
        <v>10</v>
      </c>
      <c r="D44" s="77" t="s">
        <v>371</v>
      </c>
      <c r="E44" s="77">
        <v>1</v>
      </c>
      <c r="F44" s="149">
        <v>1.59</v>
      </c>
      <c r="G44" s="128"/>
      <c r="H44" s="386">
        <f t="shared" si="0"/>
        <v>0</v>
      </c>
    </row>
    <row r="45" spans="1:8" x14ac:dyDescent="0.25">
      <c r="A45" s="5"/>
      <c r="B45" s="25"/>
      <c r="C45" s="148" t="s">
        <v>10</v>
      </c>
      <c r="D45" s="77" t="s">
        <v>372</v>
      </c>
      <c r="E45" s="77">
        <v>1</v>
      </c>
      <c r="F45" s="149">
        <v>1.53</v>
      </c>
      <c r="G45" s="128"/>
      <c r="H45" s="386">
        <f t="shared" si="0"/>
        <v>0</v>
      </c>
    </row>
    <row r="46" spans="1:8" x14ac:dyDescent="0.25">
      <c r="A46" s="5"/>
      <c r="B46" s="25"/>
      <c r="C46" s="148" t="s">
        <v>10</v>
      </c>
      <c r="D46" s="77" t="s">
        <v>373</v>
      </c>
      <c r="E46" s="77">
        <v>1</v>
      </c>
      <c r="F46" s="149">
        <v>1.65</v>
      </c>
      <c r="G46" s="128"/>
      <c r="H46" s="386">
        <f t="shared" si="0"/>
        <v>0</v>
      </c>
    </row>
    <row r="47" spans="1:8" x14ac:dyDescent="0.25">
      <c r="A47" s="5"/>
      <c r="B47" s="25"/>
      <c r="C47" s="148" t="s">
        <v>151</v>
      </c>
      <c r="D47" s="77" t="s">
        <v>374</v>
      </c>
      <c r="E47" s="77">
        <v>2</v>
      </c>
      <c r="F47" s="149">
        <v>4.6900000000000004</v>
      </c>
      <c r="G47" s="128"/>
      <c r="H47" s="386">
        <f t="shared" si="0"/>
        <v>0</v>
      </c>
    </row>
    <row r="48" spans="1:8" x14ac:dyDescent="0.25">
      <c r="A48" s="5"/>
      <c r="B48" s="25"/>
      <c r="C48" s="148" t="s">
        <v>151</v>
      </c>
      <c r="D48" s="77" t="s">
        <v>375</v>
      </c>
      <c r="E48" s="77">
        <v>3</v>
      </c>
      <c r="F48" s="149">
        <v>7.06</v>
      </c>
      <c r="G48" s="128"/>
      <c r="H48" s="386">
        <f t="shared" si="0"/>
        <v>0</v>
      </c>
    </row>
    <row r="49" spans="1:8" x14ac:dyDescent="0.25">
      <c r="A49" s="5"/>
      <c r="B49" s="25"/>
      <c r="C49" s="148" t="s">
        <v>10</v>
      </c>
      <c r="D49" s="77" t="s">
        <v>376</v>
      </c>
      <c r="E49" s="77">
        <v>1</v>
      </c>
      <c r="F49" s="149">
        <v>1.72</v>
      </c>
      <c r="G49" s="128"/>
      <c r="H49" s="386">
        <f t="shared" si="0"/>
        <v>0</v>
      </c>
    </row>
    <row r="50" spans="1:8" x14ac:dyDescent="0.25">
      <c r="A50" s="5"/>
      <c r="B50" s="25"/>
      <c r="C50" s="148" t="s">
        <v>151</v>
      </c>
      <c r="D50" s="77" t="s">
        <v>377</v>
      </c>
      <c r="E50" s="77">
        <v>2</v>
      </c>
      <c r="F50" s="149">
        <v>5.47</v>
      </c>
      <c r="G50" s="128"/>
      <c r="H50" s="386">
        <f t="shared" si="0"/>
        <v>0</v>
      </c>
    </row>
    <row r="51" spans="1:8" x14ac:dyDescent="0.25">
      <c r="A51" s="5"/>
      <c r="B51" s="25"/>
      <c r="C51" s="148" t="s">
        <v>10</v>
      </c>
      <c r="D51" s="77" t="s">
        <v>378</v>
      </c>
      <c r="E51" s="77">
        <v>1</v>
      </c>
      <c r="F51" s="149">
        <v>3.05</v>
      </c>
      <c r="G51" s="128"/>
      <c r="H51" s="386">
        <f t="shared" si="0"/>
        <v>0</v>
      </c>
    </row>
    <row r="52" spans="1:8" x14ac:dyDescent="0.25">
      <c r="A52" s="5"/>
      <c r="B52" s="25"/>
      <c r="C52" s="148" t="s">
        <v>151</v>
      </c>
      <c r="D52" s="77" t="s">
        <v>379</v>
      </c>
      <c r="E52" s="77">
        <v>1</v>
      </c>
      <c r="F52" s="149">
        <v>3.09</v>
      </c>
      <c r="G52" s="128"/>
      <c r="H52" s="386">
        <f t="shared" si="0"/>
        <v>0</v>
      </c>
    </row>
    <row r="53" spans="1:8" x14ac:dyDescent="0.25">
      <c r="A53" s="5"/>
      <c r="B53" s="25"/>
      <c r="C53" s="148" t="s">
        <v>151</v>
      </c>
      <c r="D53" s="77" t="s">
        <v>380</v>
      </c>
      <c r="E53" s="77">
        <v>2</v>
      </c>
      <c r="F53" s="149">
        <v>6.41</v>
      </c>
      <c r="G53" s="128"/>
      <c r="H53" s="386">
        <f t="shared" si="0"/>
        <v>0</v>
      </c>
    </row>
    <row r="54" spans="1:8" x14ac:dyDescent="0.25">
      <c r="A54" s="5"/>
      <c r="B54" s="25"/>
      <c r="C54" s="148" t="s">
        <v>10</v>
      </c>
      <c r="D54" s="77" t="s">
        <v>381</v>
      </c>
      <c r="E54" s="77">
        <v>1</v>
      </c>
      <c r="F54" s="149">
        <v>3.31</v>
      </c>
      <c r="G54" s="128"/>
      <c r="H54" s="386">
        <f t="shared" si="0"/>
        <v>0</v>
      </c>
    </row>
    <row r="55" spans="1:8" x14ac:dyDescent="0.25">
      <c r="A55" s="5"/>
      <c r="B55" s="25"/>
      <c r="C55" s="148" t="s">
        <v>151</v>
      </c>
      <c r="D55" s="77" t="s">
        <v>382</v>
      </c>
      <c r="E55" s="77">
        <v>2</v>
      </c>
      <c r="F55" s="149">
        <v>7.59</v>
      </c>
      <c r="G55" s="128"/>
      <c r="H55" s="386">
        <f t="shared" si="0"/>
        <v>0</v>
      </c>
    </row>
    <row r="56" spans="1:8" x14ac:dyDescent="0.25">
      <c r="A56" s="5"/>
      <c r="B56" s="25"/>
      <c r="C56" s="148" t="s">
        <v>151</v>
      </c>
      <c r="D56" s="77" t="s">
        <v>383</v>
      </c>
      <c r="E56" s="77">
        <v>1</v>
      </c>
      <c r="F56" s="149">
        <v>4.05</v>
      </c>
      <c r="G56" s="156"/>
      <c r="H56" s="386">
        <f t="shared" si="0"/>
        <v>0</v>
      </c>
    </row>
    <row r="57" spans="1:8" x14ac:dyDescent="0.25">
      <c r="A57" s="5"/>
      <c r="B57" s="25"/>
      <c r="C57" s="148" t="s">
        <v>10</v>
      </c>
      <c r="D57" s="77" t="s">
        <v>384</v>
      </c>
      <c r="E57" s="77">
        <v>1</v>
      </c>
      <c r="F57" s="149">
        <v>6.98</v>
      </c>
      <c r="G57" s="156"/>
      <c r="H57" s="386">
        <f t="shared" si="0"/>
        <v>0</v>
      </c>
    </row>
    <row r="58" spans="1:8" x14ac:dyDescent="0.25">
      <c r="A58" s="5"/>
      <c r="B58" s="25"/>
      <c r="C58" s="148"/>
      <c r="D58" s="77"/>
      <c r="E58" s="77"/>
      <c r="F58" s="149"/>
      <c r="G58" s="162"/>
      <c r="H58" s="386">
        <f t="shared" si="0"/>
        <v>0</v>
      </c>
    </row>
    <row r="59" spans="1:8" x14ac:dyDescent="0.25">
      <c r="A59" s="5"/>
      <c r="B59" s="25" t="s">
        <v>17</v>
      </c>
      <c r="C59" s="148" t="s">
        <v>10</v>
      </c>
      <c r="D59" s="77" t="s">
        <v>385</v>
      </c>
      <c r="E59" s="77">
        <v>1</v>
      </c>
      <c r="F59" s="149">
        <v>2.72</v>
      </c>
      <c r="G59" s="162"/>
      <c r="H59" s="386">
        <f t="shared" si="0"/>
        <v>0</v>
      </c>
    </row>
    <row r="60" spans="1:8" x14ac:dyDescent="0.25">
      <c r="A60" s="5"/>
      <c r="B60" s="25"/>
      <c r="C60" s="148" t="s">
        <v>10</v>
      </c>
      <c r="D60" s="77" t="s">
        <v>386</v>
      </c>
      <c r="E60" s="77">
        <v>1</v>
      </c>
      <c r="F60" s="149">
        <v>1.46</v>
      </c>
      <c r="G60" s="162"/>
      <c r="H60" s="386">
        <f t="shared" si="0"/>
        <v>0</v>
      </c>
    </row>
    <row r="61" spans="1:8" x14ac:dyDescent="0.25">
      <c r="A61" s="5"/>
      <c r="B61" s="25" t="s">
        <v>318</v>
      </c>
      <c r="C61" s="148" t="s">
        <v>10</v>
      </c>
      <c r="D61" s="77" t="s">
        <v>387</v>
      </c>
      <c r="E61" s="77">
        <v>2</v>
      </c>
      <c r="F61" s="149">
        <v>3.74</v>
      </c>
      <c r="G61" s="162"/>
      <c r="H61" s="386">
        <f t="shared" si="0"/>
        <v>0</v>
      </c>
    </row>
    <row r="62" spans="1:8" x14ac:dyDescent="0.25">
      <c r="A62" s="5"/>
      <c r="B62" s="25"/>
      <c r="C62" s="148"/>
      <c r="D62" s="77"/>
      <c r="E62" s="77"/>
      <c r="F62" s="149"/>
      <c r="G62" s="162"/>
      <c r="H62" s="386">
        <f t="shared" si="0"/>
        <v>0</v>
      </c>
    </row>
    <row r="63" spans="1:8" x14ac:dyDescent="0.25">
      <c r="A63" s="5"/>
      <c r="B63" s="25" t="s">
        <v>44</v>
      </c>
      <c r="C63" s="148" t="s">
        <v>10</v>
      </c>
      <c r="D63" s="77" t="s">
        <v>388</v>
      </c>
      <c r="E63" s="77">
        <v>1</v>
      </c>
      <c r="F63" s="149">
        <v>2.67</v>
      </c>
      <c r="G63" s="162"/>
      <c r="H63" s="386">
        <f t="shared" si="0"/>
        <v>0</v>
      </c>
    </row>
    <row r="64" spans="1:8" ht="15.75" thickBot="1" x14ac:dyDescent="0.3">
      <c r="A64" s="6"/>
      <c r="B64" s="31"/>
      <c r="C64" s="148"/>
      <c r="D64" s="77"/>
      <c r="E64" s="77"/>
      <c r="F64" s="149"/>
      <c r="G64" s="162"/>
      <c r="H64" s="386">
        <f t="shared" si="0"/>
        <v>0</v>
      </c>
    </row>
    <row r="65" spans="1:8" x14ac:dyDescent="0.25">
      <c r="A65" s="12" t="s">
        <v>8</v>
      </c>
      <c r="B65" s="21" t="s">
        <v>12</v>
      </c>
      <c r="C65" s="148" t="s">
        <v>10</v>
      </c>
      <c r="D65" s="77" t="s">
        <v>389</v>
      </c>
      <c r="E65" s="77">
        <v>2</v>
      </c>
      <c r="F65" s="149">
        <v>1</v>
      </c>
      <c r="G65" s="162"/>
      <c r="H65" s="386">
        <f t="shared" si="0"/>
        <v>0</v>
      </c>
    </row>
    <row r="66" spans="1:8" x14ac:dyDescent="0.25">
      <c r="A66" s="5"/>
      <c r="B66" s="39"/>
      <c r="C66" s="148" t="s">
        <v>10</v>
      </c>
      <c r="D66" s="77" t="s">
        <v>390</v>
      </c>
      <c r="E66" s="77">
        <v>6</v>
      </c>
      <c r="F66" s="149">
        <v>1.83</v>
      </c>
      <c r="G66" s="162"/>
      <c r="H66" s="386">
        <f t="shared" si="0"/>
        <v>0</v>
      </c>
    </row>
    <row r="67" spans="1:8" x14ac:dyDescent="0.25">
      <c r="A67" s="5"/>
      <c r="B67" s="39"/>
      <c r="C67" s="148" t="s">
        <v>10</v>
      </c>
      <c r="D67" s="77" t="s">
        <v>391</v>
      </c>
      <c r="E67" s="77">
        <v>3</v>
      </c>
      <c r="F67" s="149">
        <v>4.08</v>
      </c>
      <c r="G67" s="162"/>
      <c r="H67" s="386">
        <f t="shared" si="0"/>
        <v>0</v>
      </c>
    </row>
    <row r="68" spans="1:8" x14ac:dyDescent="0.25">
      <c r="A68" s="5"/>
      <c r="B68" s="39"/>
      <c r="C68" s="148" t="s">
        <v>10</v>
      </c>
      <c r="D68" s="77" t="s">
        <v>392</v>
      </c>
      <c r="E68" s="77">
        <v>2</v>
      </c>
      <c r="F68" s="149">
        <v>3.73</v>
      </c>
      <c r="G68" s="162"/>
      <c r="H68" s="386">
        <f t="shared" si="0"/>
        <v>0</v>
      </c>
    </row>
    <row r="69" spans="1:8" ht="15.75" thickBot="1" x14ac:dyDescent="0.3">
      <c r="A69" s="5"/>
      <c r="B69" s="39"/>
      <c r="C69" s="142" t="s">
        <v>10</v>
      </c>
      <c r="D69" s="136" t="s">
        <v>393</v>
      </c>
      <c r="E69" s="136">
        <v>1</v>
      </c>
      <c r="F69" s="137">
        <v>0.62</v>
      </c>
      <c r="G69" s="201"/>
      <c r="H69" s="386">
        <f t="shared" si="0"/>
        <v>0</v>
      </c>
    </row>
    <row r="70" spans="1:8" ht="15.75" thickBot="1" x14ac:dyDescent="0.3">
      <c r="A70" s="50"/>
      <c r="B70" s="57"/>
      <c r="C70" s="10"/>
      <c r="D70" s="10"/>
      <c r="E70" s="10"/>
      <c r="F70" s="209"/>
      <c r="G70" s="202"/>
      <c r="H70" s="389"/>
    </row>
    <row r="71" spans="1:8" ht="15.75" thickBot="1" x14ac:dyDescent="0.3">
      <c r="A71" s="182"/>
      <c r="B71" s="183" t="s">
        <v>6</v>
      </c>
      <c r="C71" s="184"/>
      <c r="D71" s="183"/>
      <c r="E71" s="185"/>
      <c r="F71" s="184"/>
      <c r="G71" s="211"/>
      <c r="H71" s="385">
        <f>SUM(H6:H70)</f>
        <v>0</v>
      </c>
    </row>
  </sheetData>
  <sheetProtection algorithmName="SHA-512" hashValue="pkUjX79G9yK0gZYueQQjoBMMMDpmdB9F2ZoaSg4AwKCuhPaBW/X1gRk0VaQn7lGATqcGcTGrVlwmma00VYSmIw==" saltValue="BlJCTSE8geIyVZhhtq8q6g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sqref="A1:F1048576"/>
    </sheetView>
  </sheetViews>
  <sheetFormatPr baseColWidth="10" defaultRowHeight="15" x14ac:dyDescent="0.25"/>
  <cols>
    <col min="1" max="1" width="14.28515625" customWidth="1"/>
    <col min="2" max="2" width="14.570312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5.7109375" style="94" customWidth="1"/>
    <col min="8" max="8" width="15.7109375" style="395" customWidth="1"/>
  </cols>
  <sheetData>
    <row r="1" spans="1:12" ht="23.25" x14ac:dyDescent="0.35">
      <c r="A1" s="4" t="s">
        <v>0</v>
      </c>
      <c r="C1" s="3"/>
      <c r="D1" s="3"/>
    </row>
    <row r="2" spans="1:12" ht="18.75" x14ac:dyDescent="0.3">
      <c r="C2" s="3"/>
      <c r="D2" s="3"/>
    </row>
    <row r="3" spans="1:12" ht="18.75" x14ac:dyDescent="0.3">
      <c r="C3" s="3" t="s">
        <v>1</v>
      </c>
      <c r="D3" s="3" t="s">
        <v>394</v>
      </c>
    </row>
    <row r="4" spans="1:12" ht="15.75" thickBot="1" x14ac:dyDescent="0.3"/>
    <row r="5" spans="1:12" ht="15.75" thickBot="1" x14ac:dyDescent="0.3">
      <c r="A5" s="241" t="s">
        <v>9</v>
      </c>
      <c r="B5" s="7" t="s">
        <v>14</v>
      </c>
      <c r="C5" s="45" t="s">
        <v>2</v>
      </c>
      <c r="D5" s="129" t="s">
        <v>3</v>
      </c>
      <c r="E5" s="45" t="s">
        <v>5</v>
      </c>
      <c r="F5" s="45" t="s">
        <v>11</v>
      </c>
      <c r="G5" s="113" t="s">
        <v>1105</v>
      </c>
      <c r="H5" s="381" t="s">
        <v>1106</v>
      </c>
      <c r="J5" t="s">
        <v>1210</v>
      </c>
      <c r="K5" t="s">
        <v>1250</v>
      </c>
      <c r="L5" t="s">
        <v>1211</v>
      </c>
    </row>
    <row r="6" spans="1:12" x14ac:dyDescent="0.25">
      <c r="A6" s="11" t="s">
        <v>4</v>
      </c>
      <c r="B6" s="21" t="s">
        <v>12</v>
      </c>
      <c r="C6" s="145" t="s">
        <v>10</v>
      </c>
      <c r="D6" s="146" t="s">
        <v>395</v>
      </c>
      <c r="E6" s="146">
        <v>7</v>
      </c>
      <c r="F6" s="147">
        <v>6.62</v>
      </c>
      <c r="G6" s="138"/>
      <c r="H6" s="386">
        <f>(F6*G6)</f>
        <v>0</v>
      </c>
      <c r="J6" t="s">
        <v>1249</v>
      </c>
      <c r="K6" t="s">
        <v>1250</v>
      </c>
      <c r="L6" t="s">
        <v>1251</v>
      </c>
    </row>
    <row r="7" spans="1:12" x14ac:dyDescent="0.25">
      <c r="A7" s="5"/>
      <c r="B7" s="25"/>
      <c r="C7" s="148" t="s">
        <v>13</v>
      </c>
      <c r="D7" s="77" t="s">
        <v>396</v>
      </c>
      <c r="E7" s="77">
        <v>1</v>
      </c>
      <c r="F7" s="149">
        <v>1.02</v>
      </c>
      <c r="G7" s="128"/>
      <c r="H7" s="386">
        <f t="shared" ref="H7:H54" si="0">(F7*G7)</f>
        <v>0</v>
      </c>
      <c r="J7" t="s">
        <v>1249</v>
      </c>
      <c r="K7" t="s">
        <v>33</v>
      </c>
      <c r="L7" t="s">
        <v>1251</v>
      </c>
    </row>
    <row r="8" spans="1:12" x14ac:dyDescent="0.25">
      <c r="A8" s="5"/>
      <c r="B8" s="25"/>
      <c r="C8" s="148" t="s">
        <v>10</v>
      </c>
      <c r="D8" s="77" t="s">
        <v>397</v>
      </c>
      <c r="E8" s="77">
        <v>4</v>
      </c>
      <c r="F8" s="149">
        <v>5.71</v>
      </c>
      <c r="G8" s="128"/>
      <c r="H8" s="386">
        <f t="shared" si="0"/>
        <v>0</v>
      </c>
      <c r="J8" t="s">
        <v>1210</v>
      </c>
      <c r="K8" t="s">
        <v>33</v>
      </c>
      <c r="L8" t="s">
        <v>1251</v>
      </c>
    </row>
    <row r="9" spans="1:12" x14ac:dyDescent="0.25">
      <c r="A9" s="5"/>
      <c r="B9" s="25"/>
      <c r="C9" s="148" t="s">
        <v>10</v>
      </c>
      <c r="D9" s="77" t="s">
        <v>398</v>
      </c>
      <c r="E9" s="77">
        <v>2</v>
      </c>
      <c r="F9" s="149">
        <v>3.61</v>
      </c>
      <c r="G9" s="128"/>
      <c r="H9" s="386">
        <f t="shared" si="0"/>
        <v>0</v>
      </c>
    </row>
    <row r="10" spans="1:12" x14ac:dyDescent="0.25">
      <c r="A10" s="5"/>
      <c r="B10" s="25"/>
      <c r="C10" s="148" t="s">
        <v>13</v>
      </c>
      <c r="D10" s="77" t="s">
        <v>140</v>
      </c>
      <c r="E10" s="77">
        <v>1</v>
      </c>
      <c r="F10" s="149">
        <v>0.96</v>
      </c>
      <c r="G10" s="128"/>
      <c r="H10" s="386">
        <f t="shared" si="0"/>
        <v>0</v>
      </c>
    </row>
    <row r="11" spans="1:12" x14ac:dyDescent="0.25">
      <c r="A11" s="5"/>
      <c r="B11" s="25"/>
      <c r="C11" s="148" t="s">
        <v>10</v>
      </c>
      <c r="D11" s="77" t="s">
        <v>399</v>
      </c>
      <c r="E11" s="77">
        <v>1</v>
      </c>
      <c r="F11" s="149">
        <v>0.47</v>
      </c>
      <c r="G11" s="128"/>
      <c r="H11" s="386">
        <f t="shared" si="0"/>
        <v>0</v>
      </c>
    </row>
    <row r="12" spans="1:12" x14ac:dyDescent="0.25">
      <c r="A12" s="5"/>
      <c r="B12" s="25"/>
      <c r="C12" s="148"/>
      <c r="D12" s="77"/>
      <c r="E12" s="77"/>
      <c r="F12" s="149"/>
      <c r="G12" s="128"/>
      <c r="H12" s="386">
        <f t="shared" si="0"/>
        <v>0</v>
      </c>
    </row>
    <row r="13" spans="1:12" x14ac:dyDescent="0.25">
      <c r="A13" s="5"/>
      <c r="B13" s="25" t="s">
        <v>17</v>
      </c>
      <c r="C13" s="148" t="s">
        <v>10</v>
      </c>
      <c r="D13" s="77" t="s">
        <v>400</v>
      </c>
      <c r="E13" s="77">
        <v>2</v>
      </c>
      <c r="F13" s="149">
        <v>3.9</v>
      </c>
      <c r="G13" s="128"/>
      <c r="H13" s="386">
        <f t="shared" si="0"/>
        <v>0</v>
      </c>
    </row>
    <row r="14" spans="1:12" ht="15.75" thickBot="1" x14ac:dyDescent="0.3">
      <c r="A14" s="5"/>
      <c r="B14" s="25"/>
      <c r="C14" s="148"/>
      <c r="D14" s="77"/>
      <c r="E14" s="77"/>
      <c r="F14" s="149"/>
      <c r="G14" s="128"/>
      <c r="H14" s="386">
        <f t="shared" si="0"/>
        <v>0</v>
      </c>
    </row>
    <row r="15" spans="1:12" x14ac:dyDescent="0.25">
      <c r="A15" s="12" t="s">
        <v>7</v>
      </c>
      <c r="B15" s="21" t="s">
        <v>12</v>
      </c>
      <c r="C15" s="148" t="s">
        <v>13</v>
      </c>
      <c r="D15" s="77" t="s">
        <v>401</v>
      </c>
      <c r="E15" s="77">
        <v>1</v>
      </c>
      <c r="F15" s="149">
        <v>0.54</v>
      </c>
      <c r="G15" s="128"/>
      <c r="H15" s="386">
        <f t="shared" si="0"/>
        <v>0</v>
      </c>
    </row>
    <row r="16" spans="1:12" x14ac:dyDescent="0.25">
      <c r="A16" s="5"/>
      <c r="B16" s="25"/>
      <c r="C16" s="148" t="s">
        <v>10</v>
      </c>
      <c r="D16" s="77" t="s">
        <v>402</v>
      </c>
      <c r="E16" s="77">
        <v>5</v>
      </c>
      <c r="F16" s="149">
        <v>6.85</v>
      </c>
      <c r="G16" s="128"/>
      <c r="H16" s="386">
        <f t="shared" si="0"/>
        <v>0</v>
      </c>
    </row>
    <row r="17" spans="1:8" x14ac:dyDescent="0.25">
      <c r="A17" s="5"/>
      <c r="B17" s="25"/>
      <c r="C17" s="148" t="s">
        <v>151</v>
      </c>
      <c r="D17" s="77" t="s">
        <v>403</v>
      </c>
      <c r="E17" s="77">
        <v>2</v>
      </c>
      <c r="F17" s="149">
        <v>4.5999999999999996</v>
      </c>
      <c r="G17" s="128"/>
      <c r="H17" s="386">
        <f t="shared" si="0"/>
        <v>0</v>
      </c>
    </row>
    <row r="18" spans="1:8" x14ac:dyDescent="0.25">
      <c r="A18" s="5"/>
      <c r="B18" s="25"/>
      <c r="C18" s="148" t="s">
        <v>151</v>
      </c>
      <c r="D18" s="77" t="s">
        <v>404</v>
      </c>
      <c r="E18" s="77">
        <v>2</v>
      </c>
      <c r="F18" s="149">
        <v>5.22</v>
      </c>
      <c r="G18" s="128"/>
      <c r="H18" s="386">
        <f t="shared" si="0"/>
        <v>0</v>
      </c>
    </row>
    <row r="19" spans="1:8" x14ac:dyDescent="0.25">
      <c r="A19" s="5"/>
      <c r="B19" s="25"/>
      <c r="C19" s="148" t="s">
        <v>151</v>
      </c>
      <c r="D19" s="77" t="s">
        <v>405</v>
      </c>
      <c r="E19" s="77">
        <v>4</v>
      </c>
      <c r="F19" s="149">
        <v>11.49</v>
      </c>
      <c r="G19" s="128"/>
      <c r="H19" s="386">
        <f t="shared" si="0"/>
        <v>0</v>
      </c>
    </row>
    <row r="20" spans="1:8" x14ac:dyDescent="0.25">
      <c r="A20" s="5"/>
      <c r="B20" s="25"/>
      <c r="C20" s="148" t="s">
        <v>151</v>
      </c>
      <c r="D20" s="77" t="s">
        <v>406</v>
      </c>
      <c r="E20" s="77">
        <v>1</v>
      </c>
      <c r="F20" s="149">
        <v>3.71</v>
      </c>
      <c r="G20" s="128"/>
      <c r="H20" s="386">
        <f t="shared" si="0"/>
        <v>0</v>
      </c>
    </row>
    <row r="21" spans="1:8" x14ac:dyDescent="0.25">
      <c r="A21" s="5"/>
      <c r="B21" s="25"/>
      <c r="C21" s="148" t="s">
        <v>151</v>
      </c>
      <c r="D21" s="77" t="s">
        <v>407</v>
      </c>
      <c r="E21" s="77">
        <v>1</v>
      </c>
      <c r="F21" s="149">
        <v>4.3099999999999996</v>
      </c>
      <c r="G21" s="128"/>
      <c r="H21" s="386">
        <f t="shared" si="0"/>
        <v>0</v>
      </c>
    </row>
    <row r="22" spans="1:8" x14ac:dyDescent="0.25">
      <c r="A22" s="5"/>
      <c r="B22" s="25"/>
      <c r="C22" s="148"/>
      <c r="D22" s="77"/>
      <c r="E22" s="77"/>
      <c r="F22" s="149"/>
      <c r="G22" s="128"/>
      <c r="H22" s="386">
        <f t="shared" si="0"/>
        <v>0</v>
      </c>
    </row>
    <row r="23" spans="1:8" x14ac:dyDescent="0.25">
      <c r="A23" s="5"/>
      <c r="B23" s="25" t="s">
        <v>34</v>
      </c>
      <c r="C23" s="148" t="s">
        <v>10</v>
      </c>
      <c r="D23" s="77" t="s">
        <v>408</v>
      </c>
      <c r="E23" s="77">
        <v>1</v>
      </c>
      <c r="F23" s="149">
        <v>3.16</v>
      </c>
      <c r="G23" s="128"/>
      <c r="H23" s="386">
        <f t="shared" si="0"/>
        <v>0</v>
      </c>
    </row>
    <row r="24" spans="1:8" x14ac:dyDescent="0.25">
      <c r="A24" s="5"/>
      <c r="B24" s="25"/>
      <c r="C24" s="148" t="s">
        <v>10</v>
      </c>
      <c r="D24" s="77" t="s">
        <v>409</v>
      </c>
      <c r="E24" s="77">
        <v>1</v>
      </c>
      <c r="F24" s="149">
        <v>2.67</v>
      </c>
      <c r="G24" s="128"/>
      <c r="H24" s="386">
        <f t="shared" si="0"/>
        <v>0</v>
      </c>
    </row>
    <row r="25" spans="1:8" x14ac:dyDescent="0.25">
      <c r="A25" s="5"/>
      <c r="B25" s="25"/>
      <c r="C25" s="148" t="s">
        <v>10</v>
      </c>
      <c r="D25" s="77" t="s">
        <v>410</v>
      </c>
      <c r="E25" s="77">
        <v>1</v>
      </c>
      <c r="F25" s="149">
        <v>2.76</v>
      </c>
      <c r="G25" s="128"/>
      <c r="H25" s="386">
        <f t="shared" si="0"/>
        <v>0</v>
      </c>
    </row>
    <row r="26" spans="1:8" x14ac:dyDescent="0.25">
      <c r="A26" s="5"/>
      <c r="B26" s="25"/>
      <c r="C26" s="148"/>
      <c r="D26" s="77"/>
      <c r="E26" s="77"/>
      <c r="F26" s="149"/>
      <c r="G26" s="128"/>
      <c r="H26" s="386">
        <f t="shared" si="0"/>
        <v>0</v>
      </c>
    </row>
    <row r="27" spans="1:8" x14ac:dyDescent="0.25">
      <c r="A27" s="5"/>
      <c r="B27" s="25" t="s">
        <v>17</v>
      </c>
      <c r="C27" s="148" t="s">
        <v>10</v>
      </c>
      <c r="D27" s="77" t="s">
        <v>411</v>
      </c>
      <c r="E27" s="77">
        <v>1</v>
      </c>
      <c r="F27" s="149">
        <v>2.68</v>
      </c>
      <c r="G27" s="128"/>
      <c r="H27" s="386">
        <f t="shared" si="0"/>
        <v>0</v>
      </c>
    </row>
    <row r="28" spans="1:8" x14ac:dyDescent="0.25">
      <c r="A28" s="5"/>
      <c r="B28" s="25"/>
      <c r="C28" s="148" t="s">
        <v>10</v>
      </c>
      <c r="D28" s="77" t="s">
        <v>412</v>
      </c>
      <c r="E28" s="77">
        <v>1</v>
      </c>
      <c r="F28" s="149">
        <v>2.2799999999999998</v>
      </c>
      <c r="G28" s="128"/>
      <c r="H28" s="386">
        <f t="shared" si="0"/>
        <v>0</v>
      </c>
    </row>
    <row r="29" spans="1:8" ht="15.75" thickBot="1" x14ac:dyDescent="0.3">
      <c r="A29" s="6"/>
      <c r="B29" s="31"/>
      <c r="C29" s="150"/>
      <c r="D29" s="65"/>
      <c r="E29" s="65"/>
      <c r="F29" s="153"/>
      <c r="G29" s="128"/>
      <c r="H29" s="386">
        <f t="shared" si="0"/>
        <v>0</v>
      </c>
    </row>
    <row r="30" spans="1:8" x14ac:dyDescent="0.25">
      <c r="A30" s="12" t="s">
        <v>87</v>
      </c>
      <c r="B30" s="21" t="s">
        <v>12</v>
      </c>
      <c r="C30" s="148" t="s">
        <v>10</v>
      </c>
      <c r="D30" s="77" t="s">
        <v>401</v>
      </c>
      <c r="E30" s="77">
        <v>1</v>
      </c>
      <c r="F30" s="149">
        <v>0.54</v>
      </c>
      <c r="G30" s="128"/>
      <c r="H30" s="386">
        <f t="shared" si="0"/>
        <v>0</v>
      </c>
    </row>
    <row r="31" spans="1:8" x14ac:dyDescent="0.25">
      <c r="A31" s="1"/>
      <c r="B31" s="25"/>
      <c r="C31" s="148" t="s">
        <v>10</v>
      </c>
      <c r="D31" s="77" t="s">
        <v>402</v>
      </c>
      <c r="E31" s="77">
        <v>5</v>
      </c>
      <c r="F31" s="149">
        <v>6.85</v>
      </c>
      <c r="G31" s="128"/>
      <c r="H31" s="386">
        <f t="shared" si="0"/>
        <v>0</v>
      </c>
    </row>
    <row r="32" spans="1:8" x14ac:dyDescent="0.25">
      <c r="A32" s="5"/>
      <c r="B32" s="25"/>
      <c r="C32" s="148" t="s">
        <v>151</v>
      </c>
      <c r="D32" s="77" t="s">
        <v>413</v>
      </c>
      <c r="E32" s="77">
        <v>2</v>
      </c>
      <c r="F32" s="149">
        <v>4.43</v>
      </c>
      <c r="G32" s="128"/>
      <c r="H32" s="386">
        <f t="shared" si="0"/>
        <v>0</v>
      </c>
    </row>
    <row r="33" spans="1:8" x14ac:dyDescent="0.25">
      <c r="A33" s="5"/>
      <c r="B33" s="25"/>
      <c r="C33" s="148" t="s">
        <v>10</v>
      </c>
      <c r="D33" s="77" t="s">
        <v>414</v>
      </c>
      <c r="E33" s="77">
        <v>1</v>
      </c>
      <c r="F33" s="149">
        <v>2.4300000000000002</v>
      </c>
      <c r="G33" s="128"/>
      <c r="H33" s="386">
        <f t="shared" si="0"/>
        <v>0</v>
      </c>
    </row>
    <row r="34" spans="1:8" x14ac:dyDescent="0.25">
      <c r="A34" s="5"/>
      <c r="B34" s="25"/>
      <c r="C34" s="148" t="s">
        <v>151</v>
      </c>
      <c r="D34" s="77" t="s">
        <v>404</v>
      </c>
      <c r="E34" s="77">
        <v>2</v>
      </c>
      <c r="F34" s="149">
        <v>5.22</v>
      </c>
      <c r="G34" s="128"/>
      <c r="H34" s="386">
        <f t="shared" si="0"/>
        <v>0</v>
      </c>
    </row>
    <row r="35" spans="1:8" x14ac:dyDescent="0.25">
      <c r="A35" s="5"/>
      <c r="B35" s="25"/>
      <c r="C35" s="148" t="s">
        <v>151</v>
      </c>
      <c r="D35" s="77" t="s">
        <v>415</v>
      </c>
      <c r="E35" s="77">
        <v>4</v>
      </c>
      <c r="F35" s="149">
        <v>10.96</v>
      </c>
      <c r="G35" s="128"/>
      <c r="H35" s="386">
        <f t="shared" si="0"/>
        <v>0</v>
      </c>
    </row>
    <row r="36" spans="1:8" x14ac:dyDescent="0.25">
      <c r="A36" s="5"/>
      <c r="B36" s="25"/>
      <c r="C36" s="148" t="s">
        <v>151</v>
      </c>
      <c r="D36" s="77" t="s">
        <v>406</v>
      </c>
      <c r="E36" s="77">
        <v>1</v>
      </c>
      <c r="F36" s="149">
        <v>3.71</v>
      </c>
      <c r="G36" s="128"/>
      <c r="H36" s="386">
        <f t="shared" si="0"/>
        <v>0</v>
      </c>
    </row>
    <row r="37" spans="1:8" x14ac:dyDescent="0.25">
      <c r="A37" s="5"/>
      <c r="B37" s="25"/>
      <c r="C37" s="148" t="s">
        <v>10</v>
      </c>
      <c r="D37" s="77" t="s">
        <v>416</v>
      </c>
      <c r="E37" s="77">
        <v>1</v>
      </c>
      <c r="F37" s="149">
        <v>4.6500000000000004</v>
      </c>
      <c r="G37" s="128"/>
      <c r="H37" s="386">
        <f t="shared" si="0"/>
        <v>0</v>
      </c>
    </row>
    <row r="38" spans="1:8" x14ac:dyDescent="0.25">
      <c r="A38" s="5"/>
      <c r="B38" s="25"/>
      <c r="C38" s="148" t="s">
        <v>10</v>
      </c>
      <c r="D38" s="77" t="s">
        <v>407</v>
      </c>
      <c r="E38" s="77">
        <v>1</v>
      </c>
      <c r="F38" s="149">
        <v>4.3099999999999996</v>
      </c>
      <c r="G38" s="128"/>
      <c r="H38" s="386">
        <f t="shared" si="0"/>
        <v>0</v>
      </c>
    </row>
    <row r="39" spans="1:8" x14ac:dyDescent="0.25">
      <c r="A39" s="5"/>
      <c r="B39" s="25"/>
      <c r="C39" s="148" t="s">
        <v>10</v>
      </c>
      <c r="D39" s="77" t="s">
        <v>417</v>
      </c>
      <c r="E39" s="77">
        <v>2</v>
      </c>
      <c r="F39" s="149">
        <v>9.81</v>
      </c>
      <c r="G39" s="128"/>
      <c r="H39" s="386">
        <f t="shared" si="0"/>
        <v>0</v>
      </c>
    </row>
    <row r="40" spans="1:8" x14ac:dyDescent="0.25">
      <c r="A40" s="5"/>
      <c r="B40" s="25"/>
      <c r="C40" s="148" t="s">
        <v>10</v>
      </c>
      <c r="D40" s="77" t="s">
        <v>418</v>
      </c>
      <c r="E40" s="77">
        <v>1</v>
      </c>
      <c r="F40" s="149">
        <v>5.4</v>
      </c>
      <c r="G40" s="128"/>
      <c r="H40" s="386">
        <f t="shared" si="0"/>
        <v>0</v>
      </c>
    </row>
    <row r="41" spans="1:8" x14ac:dyDescent="0.25">
      <c r="A41" s="5"/>
      <c r="B41" s="25"/>
      <c r="C41" s="148"/>
      <c r="D41" s="77"/>
      <c r="E41" s="77"/>
      <c r="F41" s="149"/>
      <c r="G41" s="128"/>
      <c r="H41" s="386">
        <f t="shared" si="0"/>
        <v>0</v>
      </c>
    </row>
    <row r="42" spans="1:8" x14ac:dyDescent="0.25">
      <c r="A42" s="5"/>
      <c r="B42" s="25" t="s">
        <v>34</v>
      </c>
      <c r="C42" s="148" t="s">
        <v>10</v>
      </c>
      <c r="D42" s="77" t="s">
        <v>419</v>
      </c>
      <c r="E42" s="77">
        <v>1</v>
      </c>
      <c r="F42" s="149">
        <v>2.5299999999999998</v>
      </c>
      <c r="G42" s="128"/>
      <c r="H42" s="386">
        <f t="shared" si="0"/>
        <v>0</v>
      </c>
    </row>
    <row r="43" spans="1:8" x14ac:dyDescent="0.25">
      <c r="A43" s="5"/>
      <c r="B43" s="25"/>
      <c r="C43" s="148"/>
      <c r="D43" s="77"/>
      <c r="E43" s="77"/>
      <c r="F43" s="149"/>
      <c r="G43" s="128"/>
      <c r="H43" s="386">
        <f t="shared" si="0"/>
        <v>0</v>
      </c>
    </row>
    <row r="44" spans="1:8" x14ac:dyDescent="0.25">
      <c r="A44" s="5"/>
      <c r="B44" s="25" t="s">
        <v>17</v>
      </c>
      <c r="C44" s="148" t="s">
        <v>10</v>
      </c>
      <c r="D44" s="77" t="s">
        <v>411</v>
      </c>
      <c r="E44" s="77">
        <v>1</v>
      </c>
      <c r="F44" s="149">
        <v>2.68</v>
      </c>
      <c r="G44" s="128"/>
      <c r="H44" s="386">
        <f t="shared" si="0"/>
        <v>0</v>
      </c>
    </row>
    <row r="45" spans="1:8" x14ac:dyDescent="0.25">
      <c r="A45" s="5"/>
      <c r="B45" s="25"/>
      <c r="C45" s="148" t="s">
        <v>10</v>
      </c>
      <c r="D45" s="77" t="s">
        <v>412</v>
      </c>
      <c r="E45" s="77">
        <v>1</v>
      </c>
      <c r="F45" s="149">
        <v>2.2799999999999998</v>
      </c>
      <c r="G45" s="128"/>
      <c r="H45" s="386">
        <f t="shared" si="0"/>
        <v>0</v>
      </c>
    </row>
    <row r="46" spans="1:8" ht="15.75" thickBot="1" x14ac:dyDescent="0.3">
      <c r="A46" s="6"/>
      <c r="B46" s="31"/>
      <c r="C46" s="148"/>
      <c r="D46" s="77"/>
      <c r="E46" s="77"/>
      <c r="F46" s="149"/>
      <c r="G46" s="128"/>
      <c r="H46" s="386">
        <f t="shared" si="0"/>
        <v>0</v>
      </c>
    </row>
    <row r="47" spans="1:8" x14ac:dyDescent="0.25">
      <c r="A47" s="12" t="s">
        <v>8</v>
      </c>
      <c r="B47" s="21" t="s">
        <v>12</v>
      </c>
      <c r="C47" s="148" t="s">
        <v>10</v>
      </c>
      <c r="D47" s="77" t="s">
        <v>420</v>
      </c>
      <c r="E47" s="77">
        <v>2</v>
      </c>
      <c r="F47" s="149">
        <v>0.86</v>
      </c>
      <c r="G47" s="128"/>
      <c r="H47" s="386">
        <f t="shared" si="0"/>
        <v>0</v>
      </c>
    </row>
    <row r="48" spans="1:8" x14ac:dyDescent="0.25">
      <c r="A48" s="5"/>
      <c r="B48" s="39"/>
      <c r="C48" s="148" t="s">
        <v>10</v>
      </c>
      <c r="D48" s="77" t="s">
        <v>421</v>
      </c>
      <c r="E48" s="77">
        <v>2</v>
      </c>
      <c r="F48" s="149">
        <v>2.1</v>
      </c>
      <c r="G48" s="128"/>
      <c r="H48" s="386">
        <f t="shared" si="0"/>
        <v>0</v>
      </c>
    </row>
    <row r="49" spans="1:8" x14ac:dyDescent="0.25">
      <c r="A49" s="5"/>
      <c r="B49" s="39"/>
      <c r="C49" s="148" t="s">
        <v>10</v>
      </c>
      <c r="D49" s="77" t="s">
        <v>422</v>
      </c>
      <c r="E49" s="77">
        <v>1</v>
      </c>
      <c r="F49" s="149">
        <v>1.48</v>
      </c>
      <c r="G49" s="128"/>
      <c r="H49" s="386">
        <f t="shared" si="0"/>
        <v>0</v>
      </c>
    </row>
    <row r="50" spans="1:8" x14ac:dyDescent="0.25">
      <c r="A50" s="5"/>
      <c r="B50" s="39"/>
      <c r="C50" s="148" t="s">
        <v>151</v>
      </c>
      <c r="D50" s="77" t="s">
        <v>423</v>
      </c>
      <c r="E50" s="77">
        <v>2</v>
      </c>
      <c r="F50" s="149">
        <v>1.84</v>
      </c>
      <c r="G50" s="128"/>
      <c r="H50" s="386">
        <f t="shared" si="0"/>
        <v>0</v>
      </c>
    </row>
    <row r="51" spans="1:8" x14ac:dyDescent="0.25">
      <c r="A51" s="5"/>
      <c r="B51" s="39"/>
      <c r="C51" s="148" t="s">
        <v>10</v>
      </c>
      <c r="D51" s="77" t="s">
        <v>424</v>
      </c>
      <c r="E51" s="77">
        <v>1</v>
      </c>
      <c r="F51" s="149">
        <v>1.07</v>
      </c>
      <c r="G51" s="128"/>
      <c r="H51" s="386">
        <f t="shared" si="0"/>
        <v>0</v>
      </c>
    </row>
    <row r="52" spans="1:8" x14ac:dyDescent="0.25">
      <c r="A52" s="5"/>
      <c r="B52" s="39"/>
      <c r="C52" s="148" t="s">
        <v>10</v>
      </c>
      <c r="D52" s="77" t="s">
        <v>425</v>
      </c>
      <c r="E52" s="77">
        <v>1</v>
      </c>
      <c r="F52" s="149">
        <v>2.59</v>
      </c>
      <c r="G52" s="128"/>
      <c r="H52" s="386">
        <f t="shared" si="0"/>
        <v>0</v>
      </c>
    </row>
    <row r="53" spans="1:8" x14ac:dyDescent="0.25">
      <c r="A53" s="5"/>
      <c r="B53" s="39"/>
      <c r="C53" s="148" t="s">
        <v>10</v>
      </c>
      <c r="D53" s="77" t="s">
        <v>426</v>
      </c>
      <c r="E53" s="77">
        <v>2</v>
      </c>
      <c r="F53" s="149">
        <v>4.16</v>
      </c>
      <c r="G53" s="128"/>
      <c r="H53" s="386">
        <f t="shared" si="0"/>
        <v>0</v>
      </c>
    </row>
    <row r="54" spans="1:8" ht="15.75" thickBot="1" x14ac:dyDescent="0.3">
      <c r="A54" s="5"/>
      <c r="B54" s="172"/>
      <c r="C54" s="200"/>
      <c r="D54" s="56"/>
      <c r="E54" s="56"/>
      <c r="F54" s="191"/>
      <c r="G54" s="171"/>
      <c r="H54" s="394">
        <f t="shared" si="0"/>
        <v>0</v>
      </c>
    </row>
    <row r="55" spans="1:8" ht="15.75" thickBot="1" x14ac:dyDescent="0.3">
      <c r="A55" s="182"/>
      <c r="B55" s="183" t="s">
        <v>6</v>
      </c>
      <c r="C55" s="184"/>
      <c r="D55" s="183"/>
      <c r="E55" s="185"/>
      <c r="F55" s="184"/>
      <c r="G55" s="189"/>
      <c r="H55" s="396">
        <f>SUM(H6:H54)</f>
        <v>0</v>
      </c>
    </row>
  </sheetData>
  <sheetProtection algorithmName="SHA-512" hashValue="lGoU983vPRfuptHyNYB+YB/rN/wnU6X4S95awGmqZT7VZsBiRHjiX3dmtMFNnImpBK3cYd+6jWJ9hq39tGWX9g==" saltValue="hs3R8vFwz/DardRItCtNrQ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sqref="A1:F1048576"/>
    </sheetView>
  </sheetViews>
  <sheetFormatPr baseColWidth="10" defaultRowHeight="15" x14ac:dyDescent="0.25"/>
  <cols>
    <col min="1" max="1" width="14.28515625" customWidth="1"/>
    <col min="2" max="2" width="14.570312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5.7109375" style="94" customWidth="1"/>
    <col min="8" max="8" width="15.7109375" style="395" customWidth="1"/>
  </cols>
  <sheetData>
    <row r="1" spans="1:12" ht="23.25" x14ac:dyDescent="0.35">
      <c r="A1" s="4" t="s">
        <v>0</v>
      </c>
      <c r="C1" s="3"/>
      <c r="D1" s="3"/>
    </row>
    <row r="2" spans="1:12" ht="18.75" x14ac:dyDescent="0.3">
      <c r="C2" s="3"/>
      <c r="D2" s="3"/>
    </row>
    <row r="3" spans="1:12" ht="18.75" x14ac:dyDescent="0.3">
      <c r="C3" s="3" t="s">
        <v>1</v>
      </c>
      <c r="D3" s="3" t="s">
        <v>427</v>
      </c>
    </row>
    <row r="4" spans="1:12" ht="15.75" thickBot="1" x14ac:dyDescent="0.3"/>
    <row r="5" spans="1:12" ht="15.75" thickBot="1" x14ac:dyDescent="0.3">
      <c r="A5" s="241" t="s">
        <v>9</v>
      </c>
      <c r="B5" s="7" t="s">
        <v>14</v>
      </c>
      <c r="C5" s="45" t="s">
        <v>2</v>
      </c>
      <c r="D5" s="129" t="s">
        <v>3</v>
      </c>
      <c r="E5" s="45" t="s">
        <v>5</v>
      </c>
      <c r="F5" s="45" t="s">
        <v>11</v>
      </c>
      <c r="G5" s="113" t="s">
        <v>1105</v>
      </c>
      <c r="H5" s="381" t="s">
        <v>1106</v>
      </c>
      <c r="J5" t="s">
        <v>1210</v>
      </c>
      <c r="K5" t="s">
        <v>1250</v>
      </c>
      <c r="L5" t="s">
        <v>1211</v>
      </c>
    </row>
    <row r="6" spans="1:12" x14ac:dyDescent="0.25">
      <c r="A6" s="11" t="s">
        <v>4</v>
      </c>
      <c r="B6" s="21" t="s">
        <v>12</v>
      </c>
      <c r="C6" s="145" t="s">
        <v>10</v>
      </c>
      <c r="D6" s="146" t="s">
        <v>428</v>
      </c>
      <c r="E6" s="146">
        <v>1</v>
      </c>
      <c r="F6" s="147">
        <v>0.28999999999999998</v>
      </c>
      <c r="G6" s="138"/>
      <c r="H6" s="386">
        <f>(F6*G6)</f>
        <v>0</v>
      </c>
      <c r="J6" t="s">
        <v>1249</v>
      </c>
      <c r="K6" t="s">
        <v>1250</v>
      </c>
      <c r="L6" t="s">
        <v>1251</v>
      </c>
    </row>
    <row r="7" spans="1:12" x14ac:dyDescent="0.25">
      <c r="A7" s="5"/>
      <c r="B7" s="25"/>
      <c r="C7" s="148" t="s">
        <v>10</v>
      </c>
      <c r="D7" s="77" t="s">
        <v>429</v>
      </c>
      <c r="E7" s="77">
        <v>2</v>
      </c>
      <c r="F7" s="149">
        <v>1.2</v>
      </c>
      <c r="G7" s="128"/>
      <c r="H7" s="386">
        <f t="shared" ref="H7:H57" si="0">(F7*G7)</f>
        <v>0</v>
      </c>
      <c r="J7" t="s">
        <v>1249</v>
      </c>
      <c r="K7" t="s">
        <v>33</v>
      </c>
      <c r="L7" t="s">
        <v>1251</v>
      </c>
    </row>
    <row r="8" spans="1:12" x14ac:dyDescent="0.25">
      <c r="A8" s="5"/>
      <c r="B8" s="25"/>
      <c r="C8" s="148" t="s">
        <v>10</v>
      </c>
      <c r="D8" s="77" t="s">
        <v>430</v>
      </c>
      <c r="E8" s="77">
        <v>1</v>
      </c>
      <c r="F8" s="149">
        <v>0.98</v>
      </c>
      <c r="G8" s="128"/>
      <c r="H8" s="386">
        <f t="shared" si="0"/>
        <v>0</v>
      </c>
      <c r="J8" t="s">
        <v>1210</v>
      </c>
      <c r="K8" t="s">
        <v>33</v>
      </c>
      <c r="L8" t="s">
        <v>1251</v>
      </c>
    </row>
    <row r="9" spans="1:12" x14ac:dyDescent="0.25">
      <c r="A9" s="5"/>
      <c r="B9" s="25"/>
      <c r="C9" s="148" t="s">
        <v>10</v>
      </c>
      <c r="D9" s="77" t="s">
        <v>431</v>
      </c>
      <c r="E9" s="77">
        <v>6</v>
      </c>
      <c r="F9" s="149">
        <v>7.86</v>
      </c>
      <c r="G9" s="128"/>
      <c r="H9" s="386">
        <f t="shared" si="0"/>
        <v>0</v>
      </c>
    </row>
    <row r="10" spans="1:12" x14ac:dyDescent="0.25">
      <c r="A10" s="5"/>
      <c r="B10" s="25"/>
      <c r="C10" s="148" t="s">
        <v>13</v>
      </c>
      <c r="D10" s="77" t="s">
        <v>431</v>
      </c>
      <c r="E10" s="77">
        <v>6</v>
      </c>
      <c r="F10" s="149">
        <v>7.86</v>
      </c>
      <c r="G10" s="128"/>
      <c r="H10" s="386">
        <f t="shared" si="0"/>
        <v>0</v>
      </c>
    </row>
    <row r="11" spans="1:12" ht="15.75" thickBot="1" x14ac:dyDescent="0.3">
      <c r="A11" s="5"/>
      <c r="B11" s="25"/>
      <c r="C11" s="148"/>
      <c r="D11" s="77"/>
      <c r="E11" s="77"/>
      <c r="F11" s="149"/>
      <c r="G11" s="128"/>
      <c r="H11" s="386">
        <f t="shared" si="0"/>
        <v>0</v>
      </c>
    </row>
    <row r="12" spans="1:12" x14ac:dyDescent="0.25">
      <c r="A12" s="12" t="s">
        <v>7</v>
      </c>
      <c r="B12" s="21" t="s">
        <v>12</v>
      </c>
      <c r="C12" s="148" t="s">
        <v>10</v>
      </c>
      <c r="D12" s="77" t="s">
        <v>432</v>
      </c>
      <c r="E12" s="77">
        <v>5</v>
      </c>
      <c r="F12" s="149">
        <v>3.38</v>
      </c>
      <c r="G12" s="128"/>
      <c r="H12" s="386">
        <f t="shared" si="0"/>
        <v>0</v>
      </c>
    </row>
    <row r="13" spans="1:12" x14ac:dyDescent="0.25">
      <c r="A13" s="11"/>
      <c r="B13" s="25"/>
      <c r="C13" s="148" t="s">
        <v>10</v>
      </c>
      <c r="D13" s="77" t="s">
        <v>433</v>
      </c>
      <c r="E13" s="77">
        <v>1</v>
      </c>
      <c r="F13" s="149">
        <v>0.53</v>
      </c>
      <c r="G13" s="128"/>
      <c r="H13" s="386">
        <f t="shared" si="0"/>
        <v>0</v>
      </c>
    </row>
    <row r="14" spans="1:12" x14ac:dyDescent="0.25">
      <c r="A14" s="5"/>
      <c r="B14" s="25"/>
      <c r="C14" s="148" t="s">
        <v>10</v>
      </c>
      <c r="D14" s="77" t="s">
        <v>434</v>
      </c>
      <c r="E14" s="77">
        <v>2</v>
      </c>
      <c r="F14" s="149">
        <v>1.49</v>
      </c>
      <c r="G14" s="128"/>
      <c r="H14" s="386">
        <f t="shared" si="0"/>
        <v>0</v>
      </c>
    </row>
    <row r="15" spans="1:12" x14ac:dyDescent="0.25">
      <c r="A15" s="5"/>
      <c r="B15" s="25"/>
      <c r="C15" s="148" t="s">
        <v>10</v>
      </c>
      <c r="D15" s="77" t="s">
        <v>435</v>
      </c>
      <c r="E15" s="77">
        <v>1</v>
      </c>
      <c r="F15" s="149">
        <v>0.48</v>
      </c>
      <c r="G15" s="128"/>
      <c r="H15" s="386">
        <f t="shared" si="0"/>
        <v>0</v>
      </c>
    </row>
    <row r="16" spans="1:12" x14ac:dyDescent="0.25">
      <c r="A16" s="5"/>
      <c r="B16" s="25"/>
      <c r="C16" s="148" t="s">
        <v>10</v>
      </c>
      <c r="D16" s="77" t="s">
        <v>436</v>
      </c>
      <c r="E16" s="77">
        <v>1</v>
      </c>
      <c r="F16" s="149">
        <v>2.15</v>
      </c>
      <c r="G16" s="128"/>
      <c r="H16" s="386">
        <f t="shared" si="0"/>
        <v>0</v>
      </c>
    </row>
    <row r="17" spans="1:8" x14ac:dyDescent="0.25">
      <c r="A17" s="5"/>
      <c r="B17" s="25"/>
      <c r="C17" s="148" t="s">
        <v>151</v>
      </c>
      <c r="D17" s="77" t="s">
        <v>437</v>
      </c>
      <c r="E17" s="77">
        <v>6</v>
      </c>
      <c r="F17" s="149">
        <v>16.579999999999998</v>
      </c>
      <c r="G17" s="128"/>
      <c r="H17" s="386">
        <f t="shared" si="0"/>
        <v>0</v>
      </c>
    </row>
    <row r="18" spans="1:8" x14ac:dyDescent="0.25">
      <c r="A18" s="5"/>
      <c r="B18" s="25"/>
      <c r="C18" s="148" t="s">
        <v>10</v>
      </c>
      <c r="D18" s="77" t="s">
        <v>438</v>
      </c>
      <c r="E18" s="77">
        <v>1</v>
      </c>
      <c r="F18" s="149">
        <v>2.71</v>
      </c>
      <c r="G18" s="128"/>
      <c r="H18" s="386">
        <f t="shared" si="0"/>
        <v>0</v>
      </c>
    </row>
    <row r="19" spans="1:8" x14ac:dyDescent="0.25">
      <c r="A19" s="5"/>
      <c r="B19" s="25"/>
      <c r="C19" s="148" t="s">
        <v>151</v>
      </c>
      <c r="D19" s="77" t="s">
        <v>439</v>
      </c>
      <c r="E19" s="77">
        <v>3</v>
      </c>
      <c r="F19" s="149">
        <v>11.46</v>
      </c>
      <c r="G19" s="128"/>
      <c r="H19" s="386">
        <f t="shared" si="0"/>
        <v>0</v>
      </c>
    </row>
    <row r="20" spans="1:8" x14ac:dyDescent="0.25">
      <c r="A20" s="5"/>
      <c r="B20" s="25"/>
      <c r="C20" s="148" t="s">
        <v>10</v>
      </c>
      <c r="D20" s="77" t="s">
        <v>440</v>
      </c>
      <c r="E20" s="77">
        <v>1</v>
      </c>
      <c r="F20" s="149">
        <v>4</v>
      </c>
      <c r="G20" s="128"/>
      <c r="H20" s="386">
        <f t="shared" si="0"/>
        <v>0</v>
      </c>
    </row>
    <row r="21" spans="1:8" x14ac:dyDescent="0.25">
      <c r="A21" s="5"/>
      <c r="B21" s="25"/>
      <c r="C21" s="148" t="s">
        <v>151</v>
      </c>
      <c r="D21" s="77" t="s">
        <v>441</v>
      </c>
      <c r="E21" s="77">
        <v>1</v>
      </c>
      <c r="F21" s="149">
        <v>6.14</v>
      </c>
      <c r="G21" s="128"/>
      <c r="H21" s="386">
        <f t="shared" si="0"/>
        <v>0</v>
      </c>
    </row>
    <row r="22" spans="1:8" x14ac:dyDescent="0.25">
      <c r="A22" s="5"/>
      <c r="B22" s="25"/>
      <c r="C22" s="148"/>
      <c r="D22" s="77"/>
      <c r="E22" s="77"/>
      <c r="F22" s="149"/>
      <c r="G22" s="128"/>
      <c r="H22" s="386">
        <f t="shared" si="0"/>
        <v>0</v>
      </c>
    </row>
    <row r="23" spans="1:8" x14ac:dyDescent="0.25">
      <c r="A23" s="5"/>
      <c r="B23" s="25" t="s">
        <v>34</v>
      </c>
      <c r="C23" s="148" t="s">
        <v>10</v>
      </c>
      <c r="D23" s="77" t="s">
        <v>442</v>
      </c>
      <c r="E23" s="77">
        <v>1</v>
      </c>
      <c r="F23" s="149">
        <v>2.5499999999999998</v>
      </c>
      <c r="G23" s="128"/>
      <c r="H23" s="386">
        <f t="shared" si="0"/>
        <v>0</v>
      </c>
    </row>
    <row r="24" spans="1:8" x14ac:dyDescent="0.25">
      <c r="A24" s="5"/>
      <c r="B24" s="25"/>
      <c r="C24" s="148" t="s">
        <v>10</v>
      </c>
      <c r="D24" s="77" t="s">
        <v>443</v>
      </c>
      <c r="E24" s="77">
        <v>1</v>
      </c>
      <c r="F24" s="149">
        <v>2.19</v>
      </c>
      <c r="G24" s="128"/>
      <c r="H24" s="386">
        <f t="shared" si="0"/>
        <v>0</v>
      </c>
    </row>
    <row r="25" spans="1:8" x14ac:dyDescent="0.25">
      <c r="A25" s="5"/>
      <c r="B25" s="25"/>
      <c r="C25" s="134" t="s">
        <v>10</v>
      </c>
      <c r="D25" s="43" t="s">
        <v>444</v>
      </c>
      <c r="E25" s="43">
        <v>2</v>
      </c>
      <c r="F25" s="135">
        <v>5.36</v>
      </c>
      <c r="G25" s="128"/>
      <c r="H25" s="386">
        <f t="shared" si="0"/>
        <v>0</v>
      </c>
    </row>
    <row r="26" spans="1:8" x14ac:dyDescent="0.25">
      <c r="A26" s="5"/>
      <c r="B26" s="25"/>
      <c r="C26" s="148" t="s">
        <v>10</v>
      </c>
      <c r="D26" s="77" t="s">
        <v>445</v>
      </c>
      <c r="E26" s="77">
        <v>2</v>
      </c>
      <c r="F26" s="149">
        <v>5.82</v>
      </c>
      <c r="G26" s="128"/>
      <c r="H26" s="386">
        <f t="shared" si="0"/>
        <v>0</v>
      </c>
    </row>
    <row r="27" spans="1:8" x14ac:dyDescent="0.25">
      <c r="A27" s="5"/>
      <c r="B27" s="25"/>
      <c r="C27" s="148"/>
      <c r="D27" s="77"/>
      <c r="E27" s="77"/>
      <c r="F27" s="149"/>
      <c r="G27" s="128"/>
      <c r="H27" s="386">
        <f t="shared" si="0"/>
        <v>0</v>
      </c>
    </row>
    <row r="28" spans="1:8" x14ac:dyDescent="0.25">
      <c r="A28" s="5"/>
      <c r="B28" s="25" t="s">
        <v>17</v>
      </c>
      <c r="C28" s="148" t="s">
        <v>10</v>
      </c>
      <c r="D28" s="77" t="s">
        <v>446</v>
      </c>
      <c r="E28" s="77">
        <v>1</v>
      </c>
      <c r="F28" s="149">
        <v>0.51</v>
      </c>
      <c r="G28" s="128"/>
      <c r="H28" s="386">
        <f t="shared" si="0"/>
        <v>0</v>
      </c>
    </row>
    <row r="29" spans="1:8" x14ac:dyDescent="0.25">
      <c r="A29" s="5"/>
      <c r="B29" s="25"/>
      <c r="C29" s="148" t="s">
        <v>10</v>
      </c>
      <c r="D29" s="77" t="s">
        <v>447</v>
      </c>
      <c r="E29" s="77">
        <v>1</v>
      </c>
      <c r="F29" s="149">
        <v>0.28999999999999998</v>
      </c>
      <c r="G29" s="128"/>
      <c r="H29" s="386">
        <f t="shared" si="0"/>
        <v>0</v>
      </c>
    </row>
    <row r="30" spans="1:8" ht="15.75" thickBot="1" x14ac:dyDescent="0.3">
      <c r="A30" s="6"/>
      <c r="B30" s="31"/>
      <c r="C30" s="150"/>
      <c r="D30" s="65"/>
      <c r="E30" s="65"/>
      <c r="F30" s="153"/>
      <c r="G30" s="128"/>
      <c r="H30" s="386">
        <f t="shared" si="0"/>
        <v>0</v>
      </c>
    </row>
    <row r="31" spans="1:8" x14ac:dyDescent="0.25">
      <c r="A31" s="12" t="s">
        <v>87</v>
      </c>
      <c r="B31" s="21" t="s">
        <v>12</v>
      </c>
      <c r="C31" s="148" t="s">
        <v>10</v>
      </c>
      <c r="D31" s="77" t="s">
        <v>432</v>
      </c>
      <c r="E31" s="77">
        <v>5</v>
      </c>
      <c r="F31" s="149">
        <v>3.38</v>
      </c>
      <c r="G31" s="128"/>
      <c r="H31" s="386">
        <f t="shared" si="0"/>
        <v>0</v>
      </c>
    </row>
    <row r="32" spans="1:8" x14ac:dyDescent="0.25">
      <c r="A32" s="1"/>
      <c r="B32" s="25"/>
      <c r="C32" s="148" t="s">
        <v>10</v>
      </c>
      <c r="D32" s="77" t="s">
        <v>448</v>
      </c>
      <c r="E32" s="77">
        <v>1</v>
      </c>
      <c r="F32" s="149">
        <v>0.54</v>
      </c>
      <c r="G32" s="128"/>
      <c r="H32" s="386">
        <f t="shared" si="0"/>
        <v>0</v>
      </c>
    </row>
    <row r="33" spans="1:8" x14ac:dyDescent="0.25">
      <c r="A33" s="5"/>
      <c r="B33" s="25"/>
      <c r="C33" s="148" t="s">
        <v>10</v>
      </c>
      <c r="D33" s="77" t="s">
        <v>449</v>
      </c>
      <c r="E33" s="77">
        <v>4</v>
      </c>
      <c r="F33" s="149">
        <v>2.69</v>
      </c>
      <c r="G33" s="128"/>
      <c r="H33" s="386">
        <f t="shared" si="0"/>
        <v>0</v>
      </c>
    </row>
    <row r="34" spans="1:8" x14ac:dyDescent="0.25">
      <c r="A34" s="5"/>
      <c r="B34" s="25"/>
      <c r="C34" s="148" t="s">
        <v>10</v>
      </c>
      <c r="D34" s="77" t="s">
        <v>450</v>
      </c>
      <c r="E34" s="77">
        <v>2</v>
      </c>
      <c r="F34" s="149">
        <v>2.74</v>
      </c>
      <c r="G34" s="128"/>
      <c r="H34" s="386">
        <f t="shared" si="0"/>
        <v>0</v>
      </c>
    </row>
    <row r="35" spans="1:8" x14ac:dyDescent="0.25">
      <c r="A35" s="5"/>
      <c r="B35" s="25"/>
      <c r="C35" s="148" t="s">
        <v>10</v>
      </c>
      <c r="D35" s="77" t="s">
        <v>451</v>
      </c>
      <c r="E35" s="77">
        <v>1</v>
      </c>
      <c r="F35" s="149">
        <v>1.58</v>
      </c>
      <c r="G35" s="128"/>
      <c r="H35" s="386">
        <f t="shared" si="0"/>
        <v>0</v>
      </c>
    </row>
    <row r="36" spans="1:8" x14ac:dyDescent="0.25">
      <c r="A36" s="5"/>
      <c r="B36" s="25"/>
      <c r="C36" s="148" t="s">
        <v>10</v>
      </c>
      <c r="D36" s="77" t="s">
        <v>452</v>
      </c>
      <c r="E36" s="77">
        <v>4</v>
      </c>
      <c r="F36" s="149">
        <v>9.0399999999999991</v>
      </c>
      <c r="G36" s="128"/>
      <c r="H36" s="386">
        <f t="shared" si="0"/>
        <v>0</v>
      </c>
    </row>
    <row r="37" spans="1:8" x14ac:dyDescent="0.25">
      <c r="A37" s="5"/>
      <c r="B37" s="25"/>
      <c r="C37" s="148" t="s">
        <v>151</v>
      </c>
      <c r="D37" s="77" t="s">
        <v>437</v>
      </c>
      <c r="E37" s="77">
        <v>4</v>
      </c>
      <c r="F37" s="149">
        <v>11.05</v>
      </c>
      <c r="G37" s="128"/>
      <c r="H37" s="386">
        <f t="shared" si="0"/>
        <v>0</v>
      </c>
    </row>
    <row r="38" spans="1:8" x14ac:dyDescent="0.25">
      <c r="A38" s="5"/>
      <c r="B38" s="25"/>
      <c r="C38" s="148" t="s">
        <v>151</v>
      </c>
      <c r="D38" s="77" t="s">
        <v>453</v>
      </c>
      <c r="E38" s="77">
        <v>2</v>
      </c>
      <c r="F38" s="149">
        <v>5.65</v>
      </c>
      <c r="G38" s="128"/>
      <c r="H38" s="386">
        <f t="shared" si="0"/>
        <v>0</v>
      </c>
    </row>
    <row r="39" spans="1:8" x14ac:dyDescent="0.25">
      <c r="A39" s="5"/>
      <c r="B39" s="25"/>
      <c r="C39" s="148" t="s">
        <v>10</v>
      </c>
      <c r="D39" s="77" t="s">
        <v>454</v>
      </c>
      <c r="E39" s="77">
        <v>1</v>
      </c>
      <c r="F39" s="149">
        <v>3.13</v>
      </c>
      <c r="G39" s="128"/>
      <c r="H39" s="386">
        <f t="shared" si="0"/>
        <v>0</v>
      </c>
    </row>
    <row r="40" spans="1:8" x14ac:dyDescent="0.25">
      <c r="A40" s="5"/>
      <c r="B40" s="25"/>
      <c r="C40" s="148" t="s">
        <v>10</v>
      </c>
      <c r="D40" s="77" t="s">
        <v>438</v>
      </c>
      <c r="E40" s="77">
        <v>1</v>
      </c>
      <c r="F40" s="149">
        <v>2.71</v>
      </c>
      <c r="G40" s="128"/>
      <c r="H40" s="386">
        <f t="shared" si="0"/>
        <v>0</v>
      </c>
    </row>
    <row r="41" spans="1:8" x14ac:dyDescent="0.25">
      <c r="A41" s="5"/>
      <c r="B41" s="25"/>
      <c r="C41" s="148" t="s">
        <v>151</v>
      </c>
      <c r="D41" s="77" t="s">
        <v>439</v>
      </c>
      <c r="E41" s="77">
        <v>3</v>
      </c>
      <c r="F41" s="149">
        <v>11.46</v>
      </c>
      <c r="G41" s="128"/>
      <c r="H41" s="386">
        <f t="shared" si="0"/>
        <v>0</v>
      </c>
    </row>
    <row r="42" spans="1:8" x14ac:dyDescent="0.25">
      <c r="A42" s="5"/>
      <c r="B42" s="25"/>
      <c r="C42" s="148" t="s">
        <v>151</v>
      </c>
      <c r="D42" s="77" t="s">
        <v>440</v>
      </c>
      <c r="E42" s="77">
        <v>2</v>
      </c>
      <c r="F42" s="149">
        <v>8</v>
      </c>
      <c r="G42" s="128"/>
      <c r="H42" s="386">
        <f t="shared" si="0"/>
        <v>0</v>
      </c>
    </row>
    <row r="43" spans="1:8" x14ac:dyDescent="0.25">
      <c r="A43" s="5"/>
      <c r="B43" s="25"/>
      <c r="C43" s="148"/>
      <c r="D43" s="77"/>
      <c r="E43" s="77"/>
      <c r="F43" s="149"/>
      <c r="G43" s="128"/>
      <c r="H43" s="386">
        <f t="shared" si="0"/>
        <v>0</v>
      </c>
    </row>
    <row r="44" spans="1:8" x14ac:dyDescent="0.25">
      <c r="A44" s="5"/>
      <c r="B44" s="25" t="s">
        <v>34</v>
      </c>
      <c r="C44" s="148" t="s">
        <v>10</v>
      </c>
      <c r="D44" s="77" t="s">
        <v>455</v>
      </c>
      <c r="E44" s="77">
        <v>1</v>
      </c>
      <c r="F44" s="149">
        <v>7.96</v>
      </c>
      <c r="G44" s="128"/>
      <c r="H44" s="386">
        <f t="shared" si="0"/>
        <v>0</v>
      </c>
    </row>
    <row r="45" spans="1:8" x14ac:dyDescent="0.25">
      <c r="A45" s="5"/>
      <c r="B45" s="25"/>
      <c r="C45" s="148"/>
      <c r="D45" s="77"/>
      <c r="E45" s="77"/>
      <c r="F45" s="149"/>
      <c r="G45" s="128"/>
      <c r="H45" s="386">
        <f t="shared" si="0"/>
        <v>0</v>
      </c>
    </row>
    <row r="46" spans="1:8" x14ac:dyDescent="0.25">
      <c r="A46" s="5"/>
      <c r="B46" s="25" t="s">
        <v>17</v>
      </c>
      <c r="C46" s="148" t="s">
        <v>10</v>
      </c>
      <c r="D46" s="77" t="s">
        <v>446</v>
      </c>
      <c r="E46" s="77">
        <v>1</v>
      </c>
      <c r="F46" s="149">
        <v>0.51</v>
      </c>
      <c r="G46" s="128"/>
      <c r="H46" s="386">
        <f t="shared" si="0"/>
        <v>0</v>
      </c>
    </row>
    <row r="47" spans="1:8" x14ac:dyDescent="0.25">
      <c r="A47" s="5"/>
      <c r="B47" s="25"/>
      <c r="C47" s="148" t="s">
        <v>10</v>
      </c>
      <c r="D47" s="77" t="s">
        <v>447</v>
      </c>
      <c r="E47" s="77">
        <v>1</v>
      </c>
      <c r="F47" s="149">
        <v>0.28999999999999998</v>
      </c>
      <c r="G47" s="128"/>
      <c r="H47" s="386">
        <f t="shared" si="0"/>
        <v>0</v>
      </c>
    </row>
    <row r="48" spans="1:8" ht="15.75" thickBot="1" x14ac:dyDescent="0.3">
      <c r="A48" s="6"/>
      <c r="B48" s="31"/>
      <c r="C48" s="148"/>
      <c r="D48" s="77"/>
      <c r="E48" s="77"/>
      <c r="F48" s="149"/>
      <c r="G48" s="128"/>
      <c r="H48" s="386">
        <f t="shared" si="0"/>
        <v>0</v>
      </c>
    </row>
    <row r="49" spans="1:8" x14ac:dyDescent="0.25">
      <c r="A49" s="12" t="s">
        <v>8</v>
      </c>
      <c r="B49" s="21" t="s">
        <v>12</v>
      </c>
      <c r="C49" s="148" t="s">
        <v>10</v>
      </c>
      <c r="D49" s="77" t="s">
        <v>456</v>
      </c>
      <c r="E49" s="77">
        <v>3</v>
      </c>
      <c r="F49" s="149">
        <v>1.89</v>
      </c>
      <c r="G49" s="128"/>
      <c r="H49" s="386">
        <f t="shared" si="0"/>
        <v>0</v>
      </c>
    </row>
    <row r="50" spans="1:8" x14ac:dyDescent="0.25">
      <c r="A50" s="5"/>
      <c r="B50" s="39"/>
      <c r="C50" s="148" t="s">
        <v>151</v>
      </c>
      <c r="D50" s="77" t="s">
        <v>457</v>
      </c>
      <c r="E50" s="77">
        <v>2</v>
      </c>
      <c r="F50" s="149">
        <v>2.2000000000000002</v>
      </c>
      <c r="G50" s="128"/>
      <c r="H50" s="386">
        <f t="shared" si="0"/>
        <v>0</v>
      </c>
    </row>
    <row r="51" spans="1:8" x14ac:dyDescent="0.25">
      <c r="A51" s="5"/>
      <c r="B51" s="39"/>
      <c r="C51" s="148" t="s">
        <v>10</v>
      </c>
      <c r="D51" s="77" t="s">
        <v>458</v>
      </c>
      <c r="E51" s="77">
        <v>2</v>
      </c>
      <c r="F51" s="149">
        <v>1.76</v>
      </c>
      <c r="G51" s="128"/>
      <c r="H51" s="386">
        <f t="shared" si="0"/>
        <v>0</v>
      </c>
    </row>
    <row r="52" spans="1:8" x14ac:dyDescent="0.25">
      <c r="A52" s="5"/>
      <c r="B52" s="39"/>
      <c r="C52" s="148" t="s">
        <v>10</v>
      </c>
      <c r="D52" s="77" t="s">
        <v>451</v>
      </c>
      <c r="E52" s="77">
        <v>1</v>
      </c>
      <c r="F52" s="149">
        <v>1.58</v>
      </c>
      <c r="G52" s="128"/>
      <c r="H52" s="386">
        <f t="shared" si="0"/>
        <v>0</v>
      </c>
    </row>
    <row r="53" spans="1:8" x14ac:dyDescent="0.25">
      <c r="A53" s="5"/>
      <c r="B53" s="39"/>
      <c r="C53" s="148" t="s">
        <v>10</v>
      </c>
      <c r="D53" s="77" t="s">
        <v>459</v>
      </c>
      <c r="E53" s="77">
        <v>2</v>
      </c>
      <c r="F53" s="149">
        <v>1.21</v>
      </c>
      <c r="G53" s="128"/>
      <c r="H53" s="386">
        <f t="shared" si="0"/>
        <v>0</v>
      </c>
    </row>
    <row r="54" spans="1:8" x14ac:dyDescent="0.25">
      <c r="A54" s="5"/>
      <c r="B54" s="39"/>
      <c r="C54" s="148"/>
      <c r="D54" s="77"/>
      <c r="E54" s="77"/>
      <c r="F54" s="149"/>
      <c r="G54" s="128"/>
      <c r="H54" s="386">
        <f t="shared" si="0"/>
        <v>0</v>
      </c>
    </row>
    <row r="55" spans="1:8" x14ac:dyDescent="0.25">
      <c r="A55" s="5"/>
      <c r="B55" s="39" t="s">
        <v>349</v>
      </c>
      <c r="C55" s="148" t="s">
        <v>10</v>
      </c>
      <c r="D55" s="77" t="s">
        <v>231</v>
      </c>
      <c r="E55" s="77">
        <v>1</v>
      </c>
      <c r="F55" s="149">
        <v>2.16</v>
      </c>
      <c r="G55" s="128"/>
      <c r="H55" s="386">
        <f t="shared" si="0"/>
        <v>0</v>
      </c>
    </row>
    <row r="56" spans="1:8" x14ac:dyDescent="0.25">
      <c r="A56" s="5"/>
      <c r="B56" s="39"/>
      <c r="C56" s="148" t="s">
        <v>10</v>
      </c>
      <c r="D56" s="77" t="s">
        <v>460</v>
      </c>
      <c r="E56" s="77">
        <v>1</v>
      </c>
      <c r="F56" s="149">
        <v>2.1</v>
      </c>
      <c r="G56" s="128"/>
      <c r="H56" s="386">
        <f t="shared" si="0"/>
        <v>0</v>
      </c>
    </row>
    <row r="57" spans="1:8" ht="15.75" thickBot="1" x14ac:dyDescent="0.3">
      <c r="A57" s="5"/>
      <c r="B57" s="172"/>
      <c r="C57" s="142"/>
      <c r="D57" s="136"/>
      <c r="E57" s="136"/>
      <c r="F57" s="137"/>
      <c r="G57" s="171"/>
      <c r="H57" s="394">
        <f t="shared" si="0"/>
        <v>0</v>
      </c>
    </row>
    <row r="58" spans="1:8" ht="15.75" thickBot="1" x14ac:dyDescent="0.3">
      <c r="A58" s="182"/>
      <c r="B58" s="183" t="s">
        <v>6</v>
      </c>
      <c r="C58" s="205"/>
      <c r="D58" s="204"/>
      <c r="E58" s="206"/>
      <c r="F58" s="205"/>
      <c r="G58" s="189"/>
      <c r="H58" s="396">
        <f>SUM(H6:H57)</f>
        <v>0</v>
      </c>
    </row>
  </sheetData>
  <sheetProtection algorithmName="SHA-512" hashValue="ZPXwkH25GS7T12YioS3MtEY6CpLu//ztbsJjGanpxWMslMc7nAUIwa3l7AETW0xL6L8cs6Eo2R7ne+h5w9BVtA==" saltValue="urE8NAEQpV7pFZHvT0bUJQ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workbookViewId="0">
      <selection sqref="A1:F1048576"/>
    </sheetView>
  </sheetViews>
  <sheetFormatPr baseColWidth="10" defaultRowHeight="15" x14ac:dyDescent="0.25"/>
  <cols>
    <col min="1" max="1" width="14.85546875" customWidth="1"/>
    <col min="2" max="2" width="17.14062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7.7109375" style="94" customWidth="1"/>
    <col min="8" max="8" width="17.7109375" style="380" customWidth="1"/>
  </cols>
  <sheetData>
    <row r="1" spans="1:12" ht="23.25" x14ac:dyDescent="0.35">
      <c r="A1" s="4" t="s">
        <v>0</v>
      </c>
      <c r="C1" s="3"/>
      <c r="D1" s="3"/>
    </row>
    <row r="2" spans="1:12" ht="18.75" x14ac:dyDescent="0.3">
      <c r="C2" s="3"/>
      <c r="D2" s="3"/>
    </row>
    <row r="3" spans="1:12" ht="18.75" x14ac:dyDescent="0.3">
      <c r="C3" s="3" t="s">
        <v>1</v>
      </c>
      <c r="D3" s="3" t="s">
        <v>461</v>
      </c>
    </row>
    <row r="4" spans="1:12" ht="15.75" thickBot="1" x14ac:dyDescent="0.3"/>
    <row r="5" spans="1:12" ht="15.75" thickBot="1" x14ac:dyDescent="0.3">
      <c r="A5" s="241" t="s">
        <v>9</v>
      </c>
      <c r="B5" s="7" t="s">
        <v>14</v>
      </c>
      <c r="C5" s="45" t="s">
        <v>2</v>
      </c>
      <c r="D5" s="45" t="s">
        <v>3</v>
      </c>
      <c r="E5" s="45" t="s">
        <v>5</v>
      </c>
      <c r="F5" s="74" t="s">
        <v>11</v>
      </c>
      <c r="G5" s="213" t="s">
        <v>1105</v>
      </c>
      <c r="H5" s="381" t="s">
        <v>1106</v>
      </c>
      <c r="J5" t="s">
        <v>1210</v>
      </c>
      <c r="K5" t="s">
        <v>1250</v>
      </c>
      <c r="L5" t="s">
        <v>1211</v>
      </c>
    </row>
    <row r="6" spans="1:12" x14ac:dyDescent="0.25">
      <c r="A6" s="11" t="s">
        <v>4</v>
      </c>
      <c r="B6" s="15" t="s">
        <v>12</v>
      </c>
      <c r="C6" s="131" t="s">
        <v>151</v>
      </c>
      <c r="D6" s="132" t="s">
        <v>462</v>
      </c>
      <c r="E6" s="132">
        <v>2</v>
      </c>
      <c r="F6" s="133">
        <v>1.93</v>
      </c>
      <c r="G6" s="138"/>
      <c r="H6" s="386">
        <f>(F6*G6)</f>
        <v>0</v>
      </c>
      <c r="J6" t="s">
        <v>1249</v>
      </c>
      <c r="K6" t="s">
        <v>1250</v>
      </c>
      <c r="L6" t="s">
        <v>1211</v>
      </c>
    </row>
    <row r="7" spans="1:12" x14ac:dyDescent="0.25">
      <c r="A7" s="11"/>
      <c r="B7" s="14"/>
      <c r="C7" s="134" t="s">
        <v>151</v>
      </c>
      <c r="D7" s="43" t="s">
        <v>463</v>
      </c>
      <c r="E7" s="43">
        <v>2</v>
      </c>
      <c r="F7" s="135">
        <v>1.94</v>
      </c>
      <c r="G7" s="128"/>
      <c r="H7" s="386">
        <f t="shared" ref="H7:H70" si="0">(F7*G7)</f>
        <v>0</v>
      </c>
      <c r="J7" t="s">
        <v>1249</v>
      </c>
      <c r="K7" t="s">
        <v>33</v>
      </c>
      <c r="L7" t="s">
        <v>1251</v>
      </c>
    </row>
    <row r="8" spans="1:12" x14ac:dyDescent="0.25">
      <c r="A8" s="9"/>
      <c r="B8" s="14"/>
      <c r="C8" s="134" t="s">
        <v>10</v>
      </c>
      <c r="D8" s="130" t="s">
        <v>464</v>
      </c>
      <c r="E8" s="43">
        <v>2</v>
      </c>
      <c r="F8" s="135">
        <v>2.35</v>
      </c>
      <c r="G8" s="128"/>
      <c r="H8" s="386">
        <f t="shared" si="0"/>
        <v>0</v>
      </c>
      <c r="J8" t="s">
        <v>1210</v>
      </c>
      <c r="K8" t="s">
        <v>33</v>
      </c>
      <c r="L8" t="s">
        <v>1251</v>
      </c>
    </row>
    <row r="9" spans="1:12" x14ac:dyDescent="0.25">
      <c r="A9" s="9"/>
      <c r="B9" s="14"/>
      <c r="C9" s="134" t="s">
        <v>10</v>
      </c>
      <c r="D9" s="130" t="s">
        <v>465</v>
      </c>
      <c r="E9" s="43">
        <v>2</v>
      </c>
      <c r="F9" s="135">
        <v>2.0099999999999998</v>
      </c>
      <c r="G9" s="128"/>
      <c r="H9" s="386">
        <f t="shared" si="0"/>
        <v>0</v>
      </c>
    </row>
    <row r="10" spans="1:12" x14ac:dyDescent="0.25">
      <c r="A10" s="9"/>
      <c r="B10" s="14"/>
      <c r="C10" s="134" t="s">
        <v>10</v>
      </c>
      <c r="D10" s="130" t="s">
        <v>466</v>
      </c>
      <c r="E10" s="43">
        <v>2</v>
      </c>
      <c r="F10" s="135">
        <v>2.12</v>
      </c>
      <c r="G10" s="128"/>
      <c r="H10" s="386">
        <f t="shared" si="0"/>
        <v>0</v>
      </c>
    </row>
    <row r="11" spans="1:12" x14ac:dyDescent="0.25">
      <c r="A11" s="9"/>
      <c r="B11" s="14"/>
      <c r="C11" s="134" t="s">
        <v>151</v>
      </c>
      <c r="D11" s="130" t="s">
        <v>467</v>
      </c>
      <c r="E11" s="43">
        <v>6</v>
      </c>
      <c r="F11" s="135">
        <v>6.2</v>
      </c>
      <c r="G11" s="128"/>
      <c r="H11" s="386">
        <f t="shared" si="0"/>
        <v>0</v>
      </c>
    </row>
    <row r="12" spans="1:12" x14ac:dyDescent="0.25">
      <c r="A12" s="9"/>
      <c r="B12" s="14"/>
      <c r="C12" s="134" t="s">
        <v>10</v>
      </c>
      <c r="D12" s="130" t="s">
        <v>468</v>
      </c>
      <c r="E12" s="43">
        <v>2</v>
      </c>
      <c r="F12" s="135">
        <v>4.0199999999999996</v>
      </c>
      <c r="G12" s="128"/>
      <c r="H12" s="386">
        <f t="shared" si="0"/>
        <v>0</v>
      </c>
    </row>
    <row r="13" spans="1:12" x14ac:dyDescent="0.25">
      <c r="A13" s="9"/>
      <c r="B13" s="14"/>
      <c r="C13" s="134" t="s">
        <v>10</v>
      </c>
      <c r="D13" s="130" t="s">
        <v>469</v>
      </c>
      <c r="E13" s="43">
        <v>4</v>
      </c>
      <c r="F13" s="135">
        <v>6.71</v>
      </c>
      <c r="G13" s="128"/>
      <c r="H13" s="386">
        <f t="shared" si="0"/>
        <v>0</v>
      </c>
    </row>
    <row r="14" spans="1:12" x14ac:dyDescent="0.25">
      <c r="A14" s="9"/>
      <c r="B14" s="14"/>
      <c r="C14" s="134" t="s">
        <v>10</v>
      </c>
      <c r="D14" s="130" t="s">
        <v>470</v>
      </c>
      <c r="E14" s="43">
        <v>9</v>
      </c>
      <c r="F14" s="135">
        <v>15.8</v>
      </c>
      <c r="G14" s="128"/>
      <c r="H14" s="386">
        <f t="shared" si="0"/>
        <v>0</v>
      </c>
    </row>
    <row r="15" spans="1:12" x14ac:dyDescent="0.25">
      <c r="A15" s="9"/>
      <c r="B15" s="14"/>
      <c r="C15" s="134" t="s">
        <v>10</v>
      </c>
      <c r="D15" s="130" t="s">
        <v>471</v>
      </c>
      <c r="E15" s="43">
        <v>3</v>
      </c>
      <c r="F15" s="135">
        <v>5.35</v>
      </c>
      <c r="G15" s="128"/>
      <c r="H15" s="386">
        <f t="shared" si="0"/>
        <v>0</v>
      </c>
    </row>
    <row r="16" spans="1:12" x14ac:dyDescent="0.25">
      <c r="A16" s="9"/>
      <c r="B16" s="14"/>
      <c r="C16" s="134" t="s">
        <v>10</v>
      </c>
      <c r="D16" s="130" t="s">
        <v>472</v>
      </c>
      <c r="E16" s="43">
        <v>1</v>
      </c>
      <c r="F16" s="135">
        <v>1.8</v>
      </c>
      <c r="G16" s="128"/>
      <c r="H16" s="386">
        <f t="shared" si="0"/>
        <v>0</v>
      </c>
    </row>
    <row r="17" spans="1:8" x14ac:dyDescent="0.25">
      <c r="A17" s="9"/>
      <c r="B17" s="14"/>
      <c r="C17" s="134" t="s">
        <v>10</v>
      </c>
      <c r="D17" s="130" t="s">
        <v>473</v>
      </c>
      <c r="E17" s="43">
        <v>3</v>
      </c>
      <c r="F17" s="135">
        <v>5.54</v>
      </c>
      <c r="G17" s="128"/>
      <c r="H17" s="386">
        <f t="shared" si="0"/>
        <v>0</v>
      </c>
    </row>
    <row r="18" spans="1:8" x14ac:dyDescent="0.25">
      <c r="A18" s="9"/>
      <c r="B18" s="14"/>
      <c r="C18" s="134" t="s">
        <v>10</v>
      </c>
      <c r="D18" s="130" t="s">
        <v>474</v>
      </c>
      <c r="E18" s="43">
        <v>7</v>
      </c>
      <c r="F18" s="135">
        <v>13.03</v>
      </c>
      <c r="G18" s="128"/>
      <c r="H18" s="386">
        <f t="shared" si="0"/>
        <v>0</v>
      </c>
    </row>
    <row r="19" spans="1:8" x14ac:dyDescent="0.25">
      <c r="A19" s="9"/>
      <c r="B19" s="14"/>
      <c r="C19" s="134" t="s">
        <v>10</v>
      </c>
      <c r="D19" s="130" t="s">
        <v>475</v>
      </c>
      <c r="E19" s="43">
        <v>4</v>
      </c>
      <c r="F19" s="135">
        <v>7.6</v>
      </c>
      <c r="G19" s="128"/>
      <c r="H19" s="386">
        <f t="shared" si="0"/>
        <v>0</v>
      </c>
    </row>
    <row r="20" spans="1:8" x14ac:dyDescent="0.25">
      <c r="A20" s="9"/>
      <c r="B20" s="14"/>
      <c r="C20" s="134" t="s">
        <v>10</v>
      </c>
      <c r="D20" s="130" t="s">
        <v>476</v>
      </c>
      <c r="E20" s="43">
        <v>6</v>
      </c>
      <c r="F20" s="135">
        <v>13.65</v>
      </c>
      <c r="G20" s="128"/>
      <c r="H20" s="386">
        <f t="shared" si="0"/>
        <v>0</v>
      </c>
    </row>
    <row r="21" spans="1:8" x14ac:dyDescent="0.25">
      <c r="A21" s="9"/>
      <c r="B21" s="14"/>
      <c r="C21" s="134" t="s">
        <v>10</v>
      </c>
      <c r="D21" s="130" t="s">
        <v>477</v>
      </c>
      <c r="E21" s="43">
        <v>3</v>
      </c>
      <c r="F21" s="135">
        <v>7.18</v>
      </c>
      <c r="G21" s="128"/>
      <c r="H21" s="386">
        <f t="shared" si="0"/>
        <v>0</v>
      </c>
    </row>
    <row r="22" spans="1:8" x14ac:dyDescent="0.25">
      <c r="A22" s="9"/>
      <c r="B22" s="14"/>
      <c r="C22" s="134" t="s">
        <v>10</v>
      </c>
      <c r="D22" s="130" t="s">
        <v>478</v>
      </c>
      <c r="E22" s="43">
        <v>3</v>
      </c>
      <c r="F22" s="135">
        <v>7.22</v>
      </c>
      <c r="G22" s="128"/>
      <c r="H22" s="386">
        <f t="shared" si="0"/>
        <v>0</v>
      </c>
    </row>
    <row r="23" spans="1:8" x14ac:dyDescent="0.25">
      <c r="A23" s="9"/>
      <c r="B23" s="14"/>
      <c r="C23" s="134" t="s">
        <v>10</v>
      </c>
      <c r="D23" s="130" t="s">
        <v>479</v>
      </c>
      <c r="E23" s="43">
        <v>1</v>
      </c>
      <c r="F23" s="135">
        <v>2.69</v>
      </c>
      <c r="G23" s="128"/>
      <c r="H23" s="386">
        <f t="shared" si="0"/>
        <v>0</v>
      </c>
    </row>
    <row r="24" spans="1:8" x14ac:dyDescent="0.25">
      <c r="A24" s="9"/>
      <c r="B24" s="14"/>
      <c r="C24" s="134" t="s">
        <v>10</v>
      </c>
      <c r="D24" s="130" t="s">
        <v>480</v>
      </c>
      <c r="E24" s="43">
        <v>1</v>
      </c>
      <c r="F24" s="135">
        <v>2.7</v>
      </c>
      <c r="G24" s="128"/>
      <c r="H24" s="386">
        <f t="shared" si="0"/>
        <v>0</v>
      </c>
    </row>
    <row r="25" spans="1:8" x14ac:dyDescent="0.25">
      <c r="A25" s="9"/>
      <c r="B25" s="14"/>
      <c r="C25" s="134"/>
      <c r="D25" s="130"/>
      <c r="E25" s="43"/>
      <c r="F25" s="135"/>
      <c r="G25" s="128"/>
      <c r="H25" s="386">
        <f t="shared" si="0"/>
        <v>0</v>
      </c>
    </row>
    <row r="26" spans="1:8" x14ac:dyDescent="0.25">
      <c r="A26" s="9"/>
      <c r="B26" s="14" t="s">
        <v>16</v>
      </c>
      <c r="C26" s="134" t="s">
        <v>10</v>
      </c>
      <c r="D26" s="130" t="s">
        <v>447</v>
      </c>
      <c r="E26" s="43">
        <v>4</v>
      </c>
      <c r="F26" s="135">
        <v>1.18</v>
      </c>
      <c r="G26" s="128"/>
      <c r="H26" s="386">
        <f t="shared" si="0"/>
        <v>0</v>
      </c>
    </row>
    <row r="27" spans="1:8" x14ac:dyDescent="0.25">
      <c r="A27" s="9"/>
      <c r="B27" s="14" t="s">
        <v>481</v>
      </c>
      <c r="C27" s="134" t="s">
        <v>10</v>
      </c>
      <c r="D27" s="130" t="s">
        <v>446</v>
      </c>
      <c r="E27" s="43">
        <v>2</v>
      </c>
      <c r="F27" s="135">
        <v>1.01</v>
      </c>
      <c r="G27" s="128"/>
      <c r="H27" s="386">
        <f t="shared" si="0"/>
        <v>0</v>
      </c>
    </row>
    <row r="28" spans="1:8" x14ac:dyDescent="0.25">
      <c r="A28" s="9"/>
      <c r="B28" s="14"/>
      <c r="C28" s="134" t="s">
        <v>10</v>
      </c>
      <c r="D28" s="130" t="s">
        <v>482</v>
      </c>
      <c r="E28" s="43">
        <v>1</v>
      </c>
      <c r="F28" s="135">
        <v>0.8</v>
      </c>
      <c r="G28" s="128"/>
      <c r="H28" s="386">
        <f t="shared" si="0"/>
        <v>0</v>
      </c>
    </row>
    <row r="29" spans="1:8" x14ac:dyDescent="0.25">
      <c r="A29" s="9"/>
      <c r="B29" s="14"/>
      <c r="C29" s="134" t="s">
        <v>10</v>
      </c>
      <c r="D29" s="130" t="s">
        <v>483</v>
      </c>
      <c r="E29" s="43">
        <v>1</v>
      </c>
      <c r="F29" s="135">
        <v>0.93</v>
      </c>
      <c r="G29" s="128"/>
      <c r="H29" s="386">
        <f t="shared" si="0"/>
        <v>0</v>
      </c>
    </row>
    <row r="30" spans="1:8" x14ac:dyDescent="0.25">
      <c r="A30" s="9"/>
      <c r="B30" s="14"/>
      <c r="C30" s="134" t="s">
        <v>10</v>
      </c>
      <c r="D30" s="130" t="s">
        <v>484</v>
      </c>
      <c r="E30" s="43">
        <v>4</v>
      </c>
      <c r="F30" s="135">
        <v>7.41</v>
      </c>
      <c r="G30" s="128"/>
      <c r="H30" s="386">
        <f t="shared" si="0"/>
        <v>0</v>
      </c>
    </row>
    <row r="31" spans="1:8" ht="15.75" thickBot="1" x14ac:dyDescent="0.3">
      <c r="A31" s="9"/>
      <c r="B31" s="14"/>
      <c r="C31" s="134"/>
      <c r="D31" s="130"/>
      <c r="E31" s="43"/>
      <c r="F31" s="135"/>
      <c r="G31" s="128"/>
      <c r="H31" s="386">
        <f t="shared" si="0"/>
        <v>0</v>
      </c>
    </row>
    <row r="32" spans="1:8" x14ac:dyDescent="0.25">
      <c r="A32" s="12" t="s">
        <v>7</v>
      </c>
      <c r="B32" s="15" t="s">
        <v>12</v>
      </c>
      <c r="C32" s="134" t="s">
        <v>151</v>
      </c>
      <c r="D32" s="43" t="s">
        <v>485</v>
      </c>
      <c r="E32" s="43">
        <v>4</v>
      </c>
      <c r="F32" s="135">
        <v>4.49</v>
      </c>
      <c r="G32" s="128"/>
      <c r="H32" s="386">
        <f t="shared" si="0"/>
        <v>0</v>
      </c>
    </row>
    <row r="33" spans="1:8" x14ac:dyDescent="0.25">
      <c r="A33" s="5"/>
      <c r="B33" s="14"/>
      <c r="C33" s="134" t="s">
        <v>151</v>
      </c>
      <c r="D33" s="43" t="s">
        <v>53</v>
      </c>
      <c r="E33" s="43">
        <v>2</v>
      </c>
      <c r="F33" s="135">
        <v>3.48</v>
      </c>
      <c r="G33" s="128"/>
      <c r="H33" s="386">
        <f t="shared" si="0"/>
        <v>0</v>
      </c>
    </row>
    <row r="34" spans="1:8" x14ac:dyDescent="0.25">
      <c r="A34" s="5"/>
      <c r="B34" s="14"/>
      <c r="C34" s="134" t="s">
        <v>151</v>
      </c>
      <c r="D34" s="43" t="s">
        <v>486</v>
      </c>
      <c r="E34" s="43">
        <v>4</v>
      </c>
      <c r="F34" s="135">
        <v>12.6</v>
      </c>
      <c r="G34" s="128"/>
      <c r="H34" s="386">
        <f t="shared" si="0"/>
        <v>0</v>
      </c>
    </row>
    <row r="35" spans="1:8" x14ac:dyDescent="0.25">
      <c r="A35" s="5"/>
      <c r="B35" s="14"/>
      <c r="C35" s="134" t="s">
        <v>151</v>
      </c>
      <c r="D35" s="43" t="s">
        <v>487</v>
      </c>
      <c r="E35" s="43">
        <v>2</v>
      </c>
      <c r="F35" s="135">
        <v>4.9000000000000004</v>
      </c>
      <c r="G35" s="128"/>
      <c r="H35" s="386">
        <f t="shared" si="0"/>
        <v>0</v>
      </c>
    </row>
    <row r="36" spans="1:8" x14ac:dyDescent="0.25">
      <c r="A36" s="5"/>
      <c r="B36" s="14"/>
      <c r="C36" s="134" t="s">
        <v>151</v>
      </c>
      <c r="D36" s="43" t="s">
        <v>488</v>
      </c>
      <c r="E36" s="43">
        <v>2</v>
      </c>
      <c r="F36" s="135">
        <v>6.83</v>
      </c>
      <c r="G36" s="128"/>
      <c r="H36" s="386">
        <f t="shared" si="0"/>
        <v>0</v>
      </c>
    </row>
    <row r="37" spans="1:8" x14ac:dyDescent="0.25">
      <c r="A37" s="5"/>
      <c r="B37" s="14"/>
      <c r="C37" s="134" t="s">
        <v>151</v>
      </c>
      <c r="D37" s="43" t="s">
        <v>489</v>
      </c>
      <c r="E37" s="43">
        <v>14</v>
      </c>
      <c r="F37" s="135">
        <v>46.39</v>
      </c>
      <c r="G37" s="128"/>
      <c r="H37" s="386">
        <f t="shared" si="0"/>
        <v>0</v>
      </c>
    </row>
    <row r="38" spans="1:8" x14ac:dyDescent="0.25">
      <c r="A38" s="5"/>
      <c r="B38" s="14"/>
      <c r="C38" s="134" t="s">
        <v>10</v>
      </c>
      <c r="D38" s="43" t="s">
        <v>490</v>
      </c>
      <c r="E38" s="43">
        <v>3</v>
      </c>
      <c r="F38" s="135">
        <v>10.24</v>
      </c>
      <c r="G38" s="128"/>
      <c r="H38" s="386">
        <f t="shared" si="0"/>
        <v>0</v>
      </c>
    </row>
    <row r="39" spans="1:8" x14ac:dyDescent="0.25">
      <c r="A39" s="5"/>
      <c r="B39" s="14"/>
      <c r="C39" s="134" t="s">
        <v>151</v>
      </c>
      <c r="D39" s="43" t="s">
        <v>491</v>
      </c>
      <c r="E39" s="43">
        <v>8</v>
      </c>
      <c r="F39" s="135">
        <v>26.7</v>
      </c>
      <c r="G39" s="128"/>
      <c r="H39" s="386">
        <f t="shared" si="0"/>
        <v>0</v>
      </c>
    </row>
    <row r="40" spans="1:8" x14ac:dyDescent="0.25">
      <c r="A40" s="5"/>
      <c r="B40" s="14"/>
      <c r="C40" s="134" t="s">
        <v>10</v>
      </c>
      <c r="D40" s="43" t="s">
        <v>492</v>
      </c>
      <c r="E40" s="43">
        <v>2</v>
      </c>
      <c r="F40" s="135">
        <v>6.92</v>
      </c>
      <c r="G40" s="128"/>
      <c r="H40" s="386">
        <f t="shared" si="0"/>
        <v>0</v>
      </c>
    </row>
    <row r="41" spans="1:8" x14ac:dyDescent="0.25">
      <c r="A41" s="5"/>
      <c r="B41" s="14"/>
      <c r="C41" s="134" t="s">
        <v>10</v>
      </c>
      <c r="D41" s="43" t="s">
        <v>493</v>
      </c>
      <c r="E41" s="43">
        <v>6</v>
      </c>
      <c r="F41" s="135">
        <v>26.38</v>
      </c>
      <c r="G41" s="128"/>
      <c r="H41" s="386">
        <f t="shared" si="0"/>
        <v>0</v>
      </c>
    </row>
    <row r="42" spans="1:8" x14ac:dyDescent="0.25">
      <c r="A42" s="5"/>
      <c r="B42" s="14"/>
      <c r="C42" s="134" t="s">
        <v>10</v>
      </c>
      <c r="D42" s="43" t="s">
        <v>494</v>
      </c>
      <c r="E42" s="43">
        <v>7</v>
      </c>
      <c r="F42" s="135">
        <v>31.45</v>
      </c>
      <c r="G42" s="128"/>
      <c r="H42" s="386">
        <f t="shared" si="0"/>
        <v>0</v>
      </c>
    </row>
    <row r="43" spans="1:8" x14ac:dyDescent="0.25">
      <c r="A43" s="5"/>
      <c r="B43" s="14"/>
      <c r="C43" s="134" t="s">
        <v>10</v>
      </c>
      <c r="D43" s="43" t="s">
        <v>495</v>
      </c>
      <c r="E43" s="43">
        <v>7</v>
      </c>
      <c r="F43" s="135">
        <v>32.950000000000003</v>
      </c>
      <c r="G43" s="128"/>
      <c r="H43" s="386">
        <f t="shared" si="0"/>
        <v>0</v>
      </c>
    </row>
    <row r="44" spans="1:8" x14ac:dyDescent="0.25">
      <c r="A44" s="5"/>
      <c r="B44" s="14"/>
      <c r="C44" s="134" t="s">
        <v>10</v>
      </c>
      <c r="D44" s="43" t="s">
        <v>496</v>
      </c>
      <c r="E44" s="43">
        <v>1</v>
      </c>
      <c r="F44" s="135">
        <v>4.74</v>
      </c>
      <c r="G44" s="128"/>
      <c r="H44" s="386">
        <f t="shared" si="0"/>
        <v>0</v>
      </c>
    </row>
    <row r="45" spans="1:8" x14ac:dyDescent="0.25">
      <c r="A45" s="5"/>
      <c r="B45" s="14"/>
      <c r="C45" s="134" t="s">
        <v>10</v>
      </c>
      <c r="D45" s="43" t="s">
        <v>497</v>
      </c>
      <c r="E45" s="43">
        <v>2</v>
      </c>
      <c r="F45" s="135">
        <v>3.56</v>
      </c>
      <c r="G45" s="128"/>
      <c r="H45" s="386">
        <f t="shared" si="0"/>
        <v>0</v>
      </c>
    </row>
    <row r="46" spans="1:8" x14ac:dyDescent="0.25">
      <c r="A46" s="5"/>
      <c r="B46" s="14"/>
      <c r="C46" s="134"/>
      <c r="D46" s="43"/>
      <c r="E46" s="43"/>
      <c r="F46" s="135"/>
      <c r="G46" s="128"/>
      <c r="H46" s="386">
        <f t="shared" si="0"/>
        <v>0</v>
      </c>
    </row>
    <row r="47" spans="1:8" x14ac:dyDescent="0.25">
      <c r="A47" s="5"/>
      <c r="B47" s="14" t="s">
        <v>15</v>
      </c>
      <c r="C47" s="134" t="s">
        <v>10</v>
      </c>
      <c r="D47" s="43" t="s">
        <v>116</v>
      </c>
      <c r="E47" s="43">
        <v>2</v>
      </c>
      <c r="F47" s="135">
        <v>1.94</v>
      </c>
      <c r="G47" s="128"/>
      <c r="H47" s="386">
        <f t="shared" si="0"/>
        <v>0</v>
      </c>
    </row>
    <row r="48" spans="1:8" x14ac:dyDescent="0.25">
      <c r="A48" s="5"/>
      <c r="B48" s="14"/>
      <c r="C48" s="134" t="s">
        <v>10</v>
      </c>
      <c r="D48" s="43" t="s">
        <v>54</v>
      </c>
      <c r="E48" s="43">
        <v>2</v>
      </c>
      <c r="F48" s="135">
        <v>1.86</v>
      </c>
      <c r="G48" s="128"/>
      <c r="H48" s="386">
        <f t="shared" si="0"/>
        <v>0</v>
      </c>
    </row>
    <row r="49" spans="1:8" x14ac:dyDescent="0.25">
      <c r="A49" s="5"/>
      <c r="B49" s="14"/>
      <c r="C49" s="134" t="s">
        <v>10</v>
      </c>
      <c r="D49" s="43" t="s">
        <v>53</v>
      </c>
      <c r="E49" s="43">
        <v>3</v>
      </c>
      <c r="F49" s="135">
        <v>5.22</v>
      </c>
      <c r="G49" s="128"/>
      <c r="H49" s="386">
        <f t="shared" si="0"/>
        <v>0</v>
      </c>
    </row>
    <row r="50" spans="1:8" x14ac:dyDescent="0.25">
      <c r="A50" s="5"/>
      <c r="B50" s="14"/>
      <c r="C50" s="134" t="s">
        <v>10</v>
      </c>
      <c r="D50" s="43" t="s">
        <v>498</v>
      </c>
      <c r="E50" s="43">
        <v>1</v>
      </c>
      <c r="F50" s="135">
        <v>2.15</v>
      </c>
      <c r="G50" s="128"/>
      <c r="H50" s="386">
        <f t="shared" si="0"/>
        <v>0</v>
      </c>
    </row>
    <row r="51" spans="1:8" x14ac:dyDescent="0.25">
      <c r="A51" s="5"/>
      <c r="B51" s="14"/>
      <c r="C51" s="134" t="s">
        <v>10</v>
      </c>
      <c r="D51" s="43" t="s">
        <v>499</v>
      </c>
      <c r="E51" s="43">
        <v>1</v>
      </c>
      <c r="F51" s="135">
        <v>5.42</v>
      </c>
      <c r="G51" s="128"/>
      <c r="H51" s="386">
        <f t="shared" si="0"/>
        <v>0</v>
      </c>
    </row>
    <row r="52" spans="1:8" x14ac:dyDescent="0.25">
      <c r="A52" s="5"/>
      <c r="B52" s="14"/>
      <c r="C52" s="134"/>
      <c r="D52" s="43"/>
      <c r="E52" s="43"/>
      <c r="F52" s="135"/>
      <c r="G52" s="128"/>
      <c r="H52" s="386">
        <f t="shared" si="0"/>
        <v>0</v>
      </c>
    </row>
    <row r="53" spans="1:8" x14ac:dyDescent="0.25">
      <c r="A53" s="5"/>
      <c r="B53" s="14" t="s">
        <v>16</v>
      </c>
      <c r="C53" s="134" t="s">
        <v>10</v>
      </c>
      <c r="D53" s="43" t="s">
        <v>500</v>
      </c>
      <c r="E53" s="43">
        <v>8</v>
      </c>
      <c r="F53" s="135">
        <v>3.14</v>
      </c>
      <c r="G53" s="128"/>
      <c r="H53" s="386">
        <f t="shared" si="0"/>
        <v>0</v>
      </c>
    </row>
    <row r="54" spans="1:8" x14ac:dyDescent="0.25">
      <c r="A54" s="5"/>
      <c r="B54" s="14" t="s">
        <v>481</v>
      </c>
      <c r="C54" s="134" t="s">
        <v>10</v>
      </c>
      <c r="D54" s="43" t="s">
        <v>501</v>
      </c>
      <c r="E54" s="43">
        <v>8</v>
      </c>
      <c r="F54" s="135">
        <v>2.72</v>
      </c>
      <c r="G54" s="128"/>
      <c r="H54" s="386">
        <f t="shared" si="0"/>
        <v>0</v>
      </c>
    </row>
    <row r="55" spans="1:8" x14ac:dyDescent="0.25">
      <c r="A55" s="5"/>
      <c r="B55" s="14"/>
      <c r="C55" s="134" t="s">
        <v>10</v>
      </c>
      <c r="D55" s="43" t="s">
        <v>502</v>
      </c>
      <c r="E55" s="43">
        <v>2</v>
      </c>
      <c r="F55" s="135">
        <v>1.78</v>
      </c>
      <c r="G55" s="128"/>
      <c r="H55" s="386">
        <f t="shared" si="0"/>
        <v>0</v>
      </c>
    </row>
    <row r="56" spans="1:8" x14ac:dyDescent="0.25">
      <c r="A56" s="5"/>
      <c r="B56" s="14"/>
      <c r="C56" s="134" t="s">
        <v>10</v>
      </c>
      <c r="D56" s="43" t="s">
        <v>503</v>
      </c>
      <c r="E56" s="43">
        <v>2</v>
      </c>
      <c r="F56" s="135">
        <v>1.1499999999999999</v>
      </c>
      <c r="G56" s="128"/>
      <c r="H56" s="386">
        <f t="shared" si="0"/>
        <v>0</v>
      </c>
    </row>
    <row r="57" spans="1:8" x14ac:dyDescent="0.25">
      <c r="A57" s="5"/>
      <c r="B57" s="14"/>
      <c r="C57" s="134" t="s">
        <v>10</v>
      </c>
      <c r="D57" s="43" t="s">
        <v>504</v>
      </c>
      <c r="E57" s="43">
        <v>2</v>
      </c>
      <c r="F57" s="135">
        <v>4.95</v>
      </c>
      <c r="G57" s="128"/>
      <c r="H57" s="386">
        <f t="shared" si="0"/>
        <v>0</v>
      </c>
    </row>
    <row r="58" spans="1:8" x14ac:dyDescent="0.25">
      <c r="A58" s="5"/>
      <c r="B58" s="14"/>
      <c r="C58" s="134"/>
      <c r="D58" s="43"/>
      <c r="E58" s="43"/>
      <c r="F58" s="135"/>
      <c r="G58" s="128"/>
      <c r="H58" s="386">
        <f t="shared" si="0"/>
        <v>0</v>
      </c>
    </row>
    <row r="59" spans="1:8" x14ac:dyDescent="0.25">
      <c r="A59" s="93"/>
      <c r="B59" s="81" t="s">
        <v>505</v>
      </c>
      <c r="C59" s="140" t="s">
        <v>13</v>
      </c>
      <c r="D59" s="139" t="s">
        <v>506</v>
      </c>
      <c r="E59" s="139">
        <v>1</v>
      </c>
      <c r="F59" s="141">
        <v>10.34</v>
      </c>
      <c r="G59" s="219"/>
      <c r="H59" s="386">
        <f t="shared" si="0"/>
        <v>0</v>
      </c>
    </row>
    <row r="60" spans="1:8" ht="15.75" thickBot="1" x14ac:dyDescent="0.3">
      <c r="A60" s="9"/>
      <c r="B60" s="14"/>
      <c r="C60" s="134"/>
      <c r="D60" s="130"/>
      <c r="E60" s="43"/>
      <c r="F60" s="135"/>
      <c r="G60" s="128"/>
      <c r="H60" s="386">
        <f t="shared" si="0"/>
        <v>0</v>
      </c>
    </row>
    <row r="61" spans="1:8" x14ac:dyDescent="0.25">
      <c r="A61" s="19" t="s">
        <v>38</v>
      </c>
      <c r="B61" s="15" t="s">
        <v>12</v>
      </c>
      <c r="C61" s="134" t="s">
        <v>151</v>
      </c>
      <c r="D61" s="43" t="s">
        <v>507</v>
      </c>
      <c r="E61" s="43">
        <v>2</v>
      </c>
      <c r="F61" s="135">
        <v>1.35</v>
      </c>
      <c r="G61" s="128"/>
      <c r="H61" s="386">
        <f t="shared" si="0"/>
        <v>0</v>
      </c>
    </row>
    <row r="62" spans="1:8" x14ac:dyDescent="0.25">
      <c r="A62" s="5"/>
      <c r="B62" s="14"/>
      <c r="C62" s="134" t="s">
        <v>151</v>
      </c>
      <c r="D62" s="43" t="s">
        <v>508</v>
      </c>
      <c r="E62" s="43">
        <v>2</v>
      </c>
      <c r="F62" s="135">
        <v>1.41</v>
      </c>
      <c r="G62" s="128"/>
      <c r="H62" s="386">
        <f t="shared" si="0"/>
        <v>0</v>
      </c>
    </row>
    <row r="63" spans="1:8" x14ac:dyDescent="0.25">
      <c r="A63" s="5"/>
      <c r="B63" s="14"/>
      <c r="C63" s="134" t="s">
        <v>151</v>
      </c>
      <c r="D63" s="43" t="s">
        <v>509</v>
      </c>
      <c r="E63" s="43">
        <v>2</v>
      </c>
      <c r="F63" s="135">
        <v>5.38</v>
      </c>
      <c r="G63" s="128"/>
      <c r="H63" s="386">
        <f t="shared" si="0"/>
        <v>0</v>
      </c>
    </row>
    <row r="64" spans="1:8" x14ac:dyDescent="0.25">
      <c r="A64" s="5"/>
      <c r="B64" s="14"/>
      <c r="C64" s="134" t="s">
        <v>151</v>
      </c>
      <c r="D64" s="43" t="s">
        <v>510</v>
      </c>
      <c r="E64" s="43">
        <v>1</v>
      </c>
      <c r="F64" s="135">
        <v>3.15</v>
      </c>
      <c r="G64" s="128"/>
      <c r="H64" s="386">
        <f t="shared" si="0"/>
        <v>0</v>
      </c>
    </row>
    <row r="65" spans="1:8" x14ac:dyDescent="0.25">
      <c r="A65" s="5"/>
      <c r="B65" s="14"/>
      <c r="C65" s="134" t="s">
        <v>151</v>
      </c>
      <c r="D65" s="43" t="s">
        <v>511</v>
      </c>
      <c r="E65" s="43">
        <v>1</v>
      </c>
      <c r="F65" s="135">
        <v>3.22</v>
      </c>
      <c r="G65" s="128"/>
      <c r="H65" s="386">
        <f t="shared" si="0"/>
        <v>0</v>
      </c>
    </row>
    <row r="66" spans="1:8" x14ac:dyDescent="0.25">
      <c r="A66" s="5"/>
      <c r="B66" s="14"/>
      <c r="C66" s="134" t="s">
        <v>151</v>
      </c>
      <c r="D66" s="43" t="s">
        <v>512</v>
      </c>
      <c r="E66" s="43">
        <v>3</v>
      </c>
      <c r="F66" s="135">
        <v>5.88</v>
      </c>
      <c r="G66" s="128"/>
      <c r="H66" s="386">
        <f t="shared" si="0"/>
        <v>0</v>
      </c>
    </row>
    <row r="67" spans="1:8" x14ac:dyDescent="0.25">
      <c r="A67" s="5"/>
      <c r="B67" s="14"/>
      <c r="C67" s="134" t="s">
        <v>10</v>
      </c>
      <c r="D67" s="43" t="s">
        <v>513</v>
      </c>
      <c r="E67" s="43">
        <v>4</v>
      </c>
      <c r="F67" s="135">
        <v>13.44</v>
      </c>
      <c r="G67" s="128"/>
      <c r="H67" s="386">
        <f t="shared" si="0"/>
        <v>0</v>
      </c>
    </row>
    <row r="68" spans="1:8" x14ac:dyDescent="0.25">
      <c r="A68" s="5"/>
      <c r="B68" s="14"/>
      <c r="C68" s="134" t="s">
        <v>10</v>
      </c>
      <c r="D68" s="43" t="s">
        <v>514</v>
      </c>
      <c r="E68" s="43">
        <v>7</v>
      </c>
      <c r="F68" s="135">
        <v>24.01</v>
      </c>
      <c r="G68" s="128"/>
      <c r="H68" s="386">
        <f t="shared" si="0"/>
        <v>0</v>
      </c>
    </row>
    <row r="69" spans="1:8" x14ac:dyDescent="0.25">
      <c r="A69" s="5"/>
      <c r="B69" s="14"/>
      <c r="C69" s="134" t="s">
        <v>10</v>
      </c>
      <c r="D69" s="43" t="s">
        <v>515</v>
      </c>
      <c r="E69" s="43">
        <v>6</v>
      </c>
      <c r="F69" s="135">
        <v>20.73</v>
      </c>
      <c r="G69" s="128"/>
      <c r="H69" s="386">
        <f t="shared" si="0"/>
        <v>0</v>
      </c>
    </row>
    <row r="70" spans="1:8" x14ac:dyDescent="0.25">
      <c r="A70" s="5"/>
      <c r="B70" s="14"/>
      <c r="C70" s="134" t="s">
        <v>10</v>
      </c>
      <c r="D70" s="43" t="s">
        <v>516</v>
      </c>
      <c r="E70" s="43">
        <v>1</v>
      </c>
      <c r="F70" s="135">
        <v>3.46</v>
      </c>
      <c r="G70" s="128"/>
      <c r="H70" s="386">
        <f t="shared" si="0"/>
        <v>0</v>
      </c>
    </row>
    <row r="71" spans="1:8" x14ac:dyDescent="0.25">
      <c r="A71" s="5"/>
      <c r="B71" s="14"/>
      <c r="C71" s="214" t="s">
        <v>10</v>
      </c>
      <c r="D71" s="130" t="s">
        <v>517</v>
      </c>
      <c r="E71" s="130">
        <v>2</v>
      </c>
      <c r="F71" s="215">
        <v>10.119999999999999</v>
      </c>
      <c r="G71" s="128"/>
      <c r="H71" s="386">
        <f t="shared" ref="H71:H96" si="1">(F71*G71)</f>
        <v>0</v>
      </c>
    </row>
    <row r="72" spans="1:8" x14ac:dyDescent="0.25">
      <c r="A72" s="5"/>
      <c r="B72" s="14"/>
      <c r="C72" s="214" t="s">
        <v>10</v>
      </c>
      <c r="D72" s="130" t="s">
        <v>518</v>
      </c>
      <c r="E72" s="130">
        <v>2</v>
      </c>
      <c r="F72" s="215">
        <v>7.65</v>
      </c>
      <c r="G72" s="128"/>
      <c r="H72" s="386">
        <f t="shared" si="1"/>
        <v>0</v>
      </c>
    </row>
    <row r="73" spans="1:8" x14ac:dyDescent="0.25">
      <c r="A73" s="5"/>
      <c r="B73" s="14"/>
      <c r="C73" s="214" t="s">
        <v>10</v>
      </c>
      <c r="D73" s="130" t="s">
        <v>519</v>
      </c>
      <c r="E73" s="130">
        <v>1</v>
      </c>
      <c r="F73" s="215">
        <v>5.22</v>
      </c>
      <c r="G73" s="128"/>
      <c r="H73" s="386">
        <f t="shared" si="1"/>
        <v>0</v>
      </c>
    </row>
    <row r="74" spans="1:8" x14ac:dyDescent="0.25">
      <c r="A74" s="5"/>
      <c r="B74" s="14"/>
      <c r="C74" s="214" t="s">
        <v>10</v>
      </c>
      <c r="D74" s="130" t="s">
        <v>41</v>
      </c>
      <c r="E74" s="130">
        <v>1</v>
      </c>
      <c r="F74" s="215">
        <v>4.43</v>
      </c>
      <c r="G74" s="128"/>
      <c r="H74" s="386">
        <f t="shared" si="1"/>
        <v>0</v>
      </c>
    </row>
    <row r="75" spans="1:8" x14ac:dyDescent="0.25">
      <c r="A75" s="5"/>
      <c r="B75" s="14"/>
      <c r="C75" s="214" t="s">
        <v>10</v>
      </c>
      <c r="D75" s="130" t="s">
        <v>520</v>
      </c>
      <c r="E75" s="130">
        <v>1</v>
      </c>
      <c r="F75" s="215">
        <v>5.65</v>
      </c>
      <c r="G75" s="128"/>
      <c r="H75" s="386">
        <f t="shared" si="1"/>
        <v>0</v>
      </c>
    </row>
    <row r="76" spans="1:8" x14ac:dyDescent="0.25">
      <c r="A76" s="5"/>
      <c r="B76" s="14"/>
      <c r="C76" s="214" t="s">
        <v>10</v>
      </c>
      <c r="D76" s="130" t="s">
        <v>521</v>
      </c>
      <c r="E76" s="130">
        <v>3</v>
      </c>
      <c r="F76" s="215">
        <v>17.68</v>
      </c>
      <c r="G76" s="128"/>
      <c r="H76" s="386">
        <f t="shared" si="1"/>
        <v>0</v>
      </c>
    </row>
    <row r="77" spans="1:8" x14ac:dyDescent="0.25">
      <c r="A77" s="5"/>
      <c r="B77" s="14"/>
      <c r="C77" s="214" t="s">
        <v>10</v>
      </c>
      <c r="D77" s="130" t="s">
        <v>522</v>
      </c>
      <c r="E77" s="130">
        <v>6</v>
      </c>
      <c r="F77" s="215">
        <v>26.06</v>
      </c>
      <c r="G77" s="128"/>
      <c r="H77" s="386">
        <f t="shared" si="1"/>
        <v>0</v>
      </c>
    </row>
    <row r="78" spans="1:8" x14ac:dyDescent="0.25">
      <c r="A78" s="5"/>
      <c r="B78" s="14"/>
      <c r="C78" s="214" t="s">
        <v>10</v>
      </c>
      <c r="D78" s="130" t="s">
        <v>523</v>
      </c>
      <c r="E78" s="130">
        <v>1</v>
      </c>
      <c r="F78" s="215">
        <v>4.67</v>
      </c>
      <c r="G78" s="128"/>
      <c r="H78" s="386">
        <f t="shared" si="1"/>
        <v>0</v>
      </c>
    </row>
    <row r="79" spans="1:8" x14ac:dyDescent="0.25">
      <c r="A79" s="5"/>
      <c r="B79" s="14"/>
      <c r="C79" s="214" t="s">
        <v>10</v>
      </c>
      <c r="D79" s="130" t="s">
        <v>524</v>
      </c>
      <c r="E79" s="130">
        <v>6</v>
      </c>
      <c r="F79" s="215">
        <v>28.52</v>
      </c>
      <c r="G79" s="128"/>
      <c r="H79" s="386">
        <f t="shared" si="1"/>
        <v>0</v>
      </c>
    </row>
    <row r="80" spans="1:8" x14ac:dyDescent="0.25">
      <c r="A80" s="5"/>
      <c r="B80" s="14"/>
      <c r="C80" s="214" t="s">
        <v>10</v>
      </c>
      <c r="D80" s="130" t="s">
        <v>525</v>
      </c>
      <c r="E80" s="130">
        <v>3</v>
      </c>
      <c r="F80" s="215">
        <v>42.66</v>
      </c>
      <c r="G80" s="128"/>
      <c r="H80" s="386">
        <f t="shared" si="1"/>
        <v>0</v>
      </c>
    </row>
    <row r="81" spans="1:8" x14ac:dyDescent="0.25">
      <c r="A81" s="5"/>
      <c r="B81" s="14"/>
      <c r="C81" s="134"/>
      <c r="D81" s="43"/>
      <c r="E81" s="43"/>
      <c r="F81" s="135"/>
      <c r="G81" s="162"/>
      <c r="H81" s="386">
        <f t="shared" si="1"/>
        <v>0</v>
      </c>
    </row>
    <row r="82" spans="1:8" x14ac:dyDescent="0.25">
      <c r="A82" s="5"/>
      <c r="B82" s="14" t="s">
        <v>16</v>
      </c>
      <c r="C82" s="134" t="s">
        <v>10</v>
      </c>
      <c r="D82" s="43" t="s">
        <v>526</v>
      </c>
      <c r="E82" s="43">
        <v>4</v>
      </c>
      <c r="F82" s="135">
        <v>1.69</v>
      </c>
      <c r="G82" s="128"/>
      <c r="H82" s="386">
        <f t="shared" si="1"/>
        <v>0</v>
      </c>
    </row>
    <row r="83" spans="1:8" x14ac:dyDescent="0.25">
      <c r="A83" s="5"/>
      <c r="B83" s="14"/>
      <c r="C83" s="134" t="s">
        <v>10</v>
      </c>
      <c r="D83" s="43" t="s">
        <v>527</v>
      </c>
      <c r="E83" s="43">
        <v>8</v>
      </c>
      <c r="F83" s="135">
        <v>2.66</v>
      </c>
      <c r="G83" s="128"/>
      <c r="H83" s="386">
        <f t="shared" si="1"/>
        <v>0</v>
      </c>
    </row>
    <row r="84" spans="1:8" x14ac:dyDescent="0.25">
      <c r="A84" s="5"/>
      <c r="B84" s="14"/>
      <c r="C84" s="134" t="s">
        <v>10</v>
      </c>
      <c r="D84" s="43" t="s">
        <v>528</v>
      </c>
      <c r="E84" s="43">
        <v>1</v>
      </c>
      <c r="F84" s="135">
        <v>2.68</v>
      </c>
      <c r="G84" s="128"/>
      <c r="H84" s="386">
        <f t="shared" si="1"/>
        <v>0</v>
      </c>
    </row>
    <row r="85" spans="1:8" ht="15.75" thickBot="1" x14ac:dyDescent="0.3">
      <c r="A85" s="5"/>
      <c r="B85" s="14"/>
      <c r="C85" s="134" t="s">
        <v>10</v>
      </c>
      <c r="D85" s="43" t="s">
        <v>529</v>
      </c>
      <c r="E85" s="43">
        <v>1</v>
      </c>
      <c r="F85" s="135">
        <v>1.43</v>
      </c>
      <c r="G85" s="128"/>
      <c r="H85" s="386">
        <f t="shared" si="1"/>
        <v>0</v>
      </c>
    </row>
    <row r="86" spans="1:8" x14ac:dyDescent="0.25">
      <c r="A86" s="12" t="s">
        <v>530</v>
      </c>
      <c r="B86" s="15" t="s">
        <v>12</v>
      </c>
      <c r="C86" s="134" t="s">
        <v>10</v>
      </c>
      <c r="D86" s="43" t="s">
        <v>508</v>
      </c>
      <c r="E86" s="43">
        <v>4</v>
      </c>
      <c r="F86" s="135">
        <v>2.82</v>
      </c>
      <c r="G86" s="128"/>
      <c r="H86" s="386">
        <f t="shared" si="1"/>
        <v>0</v>
      </c>
    </row>
    <row r="87" spans="1:8" x14ac:dyDescent="0.25">
      <c r="A87" s="1"/>
      <c r="B87" s="14"/>
      <c r="C87" s="134" t="s">
        <v>10</v>
      </c>
      <c r="D87" s="43" t="s">
        <v>531</v>
      </c>
      <c r="E87" s="43">
        <v>2</v>
      </c>
      <c r="F87" s="135">
        <v>5.92</v>
      </c>
      <c r="G87" s="128"/>
      <c r="H87" s="386">
        <f t="shared" si="1"/>
        <v>0</v>
      </c>
    </row>
    <row r="88" spans="1:8" ht="15.75" thickBot="1" x14ac:dyDescent="0.3">
      <c r="A88" s="1"/>
      <c r="B88" s="14"/>
      <c r="C88" s="134" t="s">
        <v>10</v>
      </c>
      <c r="D88" s="43" t="s">
        <v>532</v>
      </c>
      <c r="E88" s="43">
        <v>6</v>
      </c>
      <c r="F88" s="135">
        <v>22.69</v>
      </c>
      <c r="G88" s="128"/>
      <c r="H88" s="386">
        <f t="shared" si="1"/>
        <v>0</v>
      </c>
    </row>
    <row r="89" spans="1:8" x14ac:dyDescent="0.25">
      <c r="A89" s="12" t="s">
        <v>8</v>
      </c>
      <c r="B89" s="16" t="s">
        <v>12</v>
      </c>
      <c r="C89" s="134" t="s">
        <v>151</v>
      </c>
      <c r="D89" s="43" t="s">
        <v>533</v>
      </c>
      <c r="E89" s="43">
        <v>4</v>
      </c>
      <c r="F89" s="135">
        <v>2.94</v>
      </c>
      <c r="G89" s="162"/>
      <c r="H89" s="386">
        <f t="shared" si="1"/>
        <v>0</v>
      </c>
    </row>
    <row r="90" spans="1:8" x14ac:dyDescent="0.25">
      <c r="A90" s="1"/>
      <c r="B90" s="17"/>
      <c r="C90" s="134" t="s">
        <v>10</v>
      </c>
      <c r="D90" s="43" t="s">
        <v>534</v>
      </c>
      <c r="E90" s="43">
        <v>6</v>
      </c>
      <c r="F90" s="135">
        <v>3.6</v>
      </c>
      <c r="G90" s="128"/>
      <c r="H90" s="386">
        <f t="shared" si="1"/>
        <v>0</v>
      </c>
    </row>
    <row r="91" spans="1:8" x14ac:dyDescent="0.25">
      <c r="A91" s="1"/>
      <c r="B91" s="17"/>
      <c r="C91" s="134" t="s">
        <v>151</v>
      </c>
      <c r="D91" s="43" t="s">
        <v>535</v>
      </c>
      <c r="E91" s="43">
        <v>4</v>
      </c>
      <c r="F91" s="135">
        <v>2.78</v>
      </c>
      <c r="G91" s="162"/>
      <c r="H91" s="386">
        <f t="shared" si="1"/>
        <v>0</v>
      </c>
    </row>
    <row r="92" spans="1:8" x14ac:dyDescent="0.25">
      <c r="A92" s="1"/>
      <c r="B92" s="17"/>
      <c r="C92" s="134" t="s">
        <v>151</v>
      </c>
      <c r="D92" s="43" t="s">
        <v>536</v>
      </c>
      <c r="E92" s="43">
        <v>2</v>
      </c>
      <c r="F92" s="135">
        <v>2.4</v>
      </c>
      <c r="G92" s="162"/>
      <c r="H92" s="386">
        <f t="shared" si="1"/>
        <v>0</v>
      </c>
    </row>
    <row r="93" spans="1:8" x14ac:dyDescent="0.25">
      <c r="A93" s="1"/>
      <c r="B93" s="17"/>
      <c r="C93" s="134" t="s">
        <v>151</v>
      </c>
      <c r="D93" s="43" t="s">
        <v>537</v>
      </c>
      <c r="E93" s="43">
        <v>2</v>
      </c>
      <c r="F93" s="135">
        <v>2.65</v>
      </c>
      <c r="G93" s="162"/>
      <c r="H93" s="386">
        <f t="shared" si="1"/>
        <v>0</v>
      </c>
    </row>
    <row r="94" spans="1:8" x14ac:dyDescent="0.25">
      <c r="A94" s="1"/>
      <c r="B94" s="17"/>
      <c r="C94" s="134" t="s">
        <v>151</v>
      </c>
      <c r="D94" s="43" t="s">
        <v>538</v>
      </c>
      <c r="E94" s="43">
        <v>2</v>
      </c>
      <c r="F94" s="135">
        <v>2.65</v>
      </c>
      <c r="G94" s="162"/>
      <c r="H94" s="386">
        <f t="shared" si="1"/>
        <v>0</v>
      </c>
    </row>
    <row r="95" spans="1:8" x14ac:dyDescent="0.25">
      <c r="A95" s="1"/>
      <c r="B95" s="17"/>
      <c r="C95" s="214" t="s">
        <v>10</v>
      </c>
      <c r="D95" s="130" t="s">
        <v>539</v>
      </c>
      <c r="E95" s="130">
        <v>3</v>
      </c>
      <c r="F95" s="215">
        <v>18.29</v>
      </c>
      <c r="G95" s="128"/>
      <c r="H95" s="386">
        <f t="shared" si="1"/>
        <v>0</v>
      </c>
    </row>
    <row r="96" spans="1:8" ht="15.75" thickBot="1" x14ac:dyDescent="0.3">
      <c r="A96" s="2"/>
      <c r="B96" s="44"/>
      <c r="C96" s="216" t="s">
        <v>10</v>
      </c>
      <c r="D96" s="217" t="s">
        <v>539</v>
      </c>
      <c r="E96" s="217">
        <v>1</v>
      </c>
      <c r="F96" s="218">
        <v>6.21</v>
      </c>
      <c r="G96" s="128"/>
      <c r="H96" s="386">
        <f t="shared" si="1"/>
        <v>0</v>
      </c>
    </row>
    <row r="97" spans="1:8" ht="15.75" thickBot="1" x14ac:dyDescent="0.3">
      <c r="A97" s="222"/>
      <c r="B97" s="82" t="s">
        <v>1282</v>
      </c>
      <c r="C97" s="82"/>
      <c r="D97" s="82"/>
      <c r="E97" s="82"/>
      <c r="F97" s="223"/>
      <c r="G97" s="224"/>
      <c r="H97" s="384"/>
    </row>
    <row r="98" spans="1:8" ht="15.75" thickBot="1" x14ac:dyDescent="0.3">
      <c r="A98" s="182"/>
      <c r="B98" s="183" t="s">
        <v>6</v>
      </c>
      <c r="C98" s="184"/>
      <c r="D98" s="183"/>
      <c r="E98" s="185"/>
      <c r="F98" s="220"/>
      <c r="G98" s="211"/>
      <c r="H98" s="385">
        <f>SUM(H6:H97)</f>
        <v>0</v>
      </c>
    </row>
  </sheetData>
  <sheetProtection algorithmName="SHA-512" hashValue="AfP2PH+xUXEa6gYixPUHoTXQpqH2y5dqEuPwKES5fRgHqwUv1M/ovuqmkbOmMrNgtsGZAJ/jTgWMrIO5DLHgBg==" saltValue="o3Eqb1Y60pFwh1MvQ+c22A==" spinCount="100000" sheet="1" objects="1" scenarios="1" formatCells="0"/>
  <autoFilter ref="A5:H5"/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J28" sqref="J28"/>
    </sheetView>
  </sheetViews>
  <sheetFormatPr baseColWidth="10" defaultRowHeight="15" x14ac:dyDescent="0.25"/>
  <cols>
    <col min="1" max="1" width="14.28515625" customWidth="1"/>
    <col min="2" max="2" width="14.570312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7.7109375" style="94" customWidth="1"/>
    <col min="8" max="8" width="17.7109375" style="380" customWidth="1"/>
  </cols>
  <sheetData>
    <row r="1" spans="1:12" ht="23.25" x14ac:dyDescent="0.35">
      <c r="A1" s="4" t="s">
        <v>0</v>
      </c>
      <c r="C1" s="3"/>
      <c r="D1" s="3"/>
    </row>
    <row r="2" spans="1:12" ht="18.75" x14ac:dyDescent="0.3">
      <c r="C2" s="3"/>
      <c r="D2" s="3"/>
    </row>
    <row r="3" spans="1:12" ht="18.75" x14ac:dyDescent="0.3">
      <c r="C3" s="3" t="s">
        <v>1</v>
      </c>
      <c r="D3" s="3" t="s">
        <v>540</v>
      </c>
    </row>
    <row r="4" spans="1:12" ht="15.75" thickBot="1" x14ac:dyDescent="0.3"/>
    <row r="5" spans="1:12" ht="15.75" thickBot="1" x14ac:dyDescent="0.3">
      <c r="A5" s="241" t="s">
        <v>9</v>
      </c>
      <c r="B5" s="7" t="s">
        <v>14</v>
      </c>
      <c r="C5" s="45" t="s">
        <v>2</v>
      </c>
      <c r="D5" s="129" t="s">
        <v>3</v>
      </c>
      <c r="E5" s="45" t="s">
        <v>5</v>
      </c>
      <c r="F5" s="45" t="s">
        <v>11</v>
      </c>
      <c r="G5" s="113" t="s">
        <v>1105</v>
      </c>
      <c r="H5" s="381" t="s">
        <v>1106</v>
      </c>
      <c r="J5" t="s">
        <v>1210</v>
      </c>
      <c r="K5" t="s">
        <v>1250</v>
      </c>
      <c r="L5" t="s">
        <v>1211</v>
      </c>
    </row>
    <row r="6" spans="1:12" x14ac:dyDescent="0.25">
      <c r="A6" s="11" t="s">
        <v>4</v>
      </c>
      <c r="B6" s="21" t="s">
        <v>12</v>
      </c>
      <c r="C6" s="145" t="s">
        <v>10</v>
      </c>
      <c r="D6" s="146" t="s">
        <v>541</v>
      </c>
      <c r="E6" s="146">
        <v>6</v>
      </c>
      <c r="F6" s="147">
        <v>5.83</v>
      </c>
      <c r="G6" s="138"/>
      <c r="H6" s="386">
        <f>(F6*G6)</f>
        <v>0</v>
      </c>
      <c r="J6" t="s">
        <v>1249</v>
      </c>
      <c r="K6" t="s">
        <v>1250</v>
      </c>
      <c r="L6" t="s">
        <v>1251</v>
      </c>
    </row>
    <row r="7" spans="1:12" x14ac:dyDescent="0.25">
      <c r="A7" s="5"/>
      <c r="B7" s="25"/>
      <c r="C7" s="148" t="s">
        <v>13</v>
      </c>
      <c r="D7" s="77" t="s">
        <v>541</v>
      </c>
      <c r="E7" s="77">
        <v>5</v>
      </c>
      <c r="F7" s="149">
        <v>4.8600000000000003</v>
      </c>
      <c r="G7" s="128"/>
      <c r="H7" s="386">
        <f t="shared" ref="H7:H36" si="0">(F7*G7)</f>
        <v>0</v>
      </c>
      <c r="J7" t="s">
        <v>1249</v>
      </c>
      <c r="K7" t="s">
        <v>33</v>
      </c>
      <c r="L7" t="s">
        <v>1251</v>
      </c>
    </row>
    <row r="8" spans="1:12" x14ac:dyDescent="0.25">
      <c r="A8" s="5"/>
      <c r="B8" s="25"/>
      <c r="C8" s="148" t="s">
        <v>10</v>
      </c>
      <c r="D8" s="77" t="s">
        <v>542</v>
      </c>
      <c r="E8" s="77">
        <v>3</v>
      </c>
      <c r="F8" s="149">
        <v>3.19</v>
      </c>
      <c r="G8" s="128"/>
      <c r="H8" s="386">
        <f t="shared" si="0"/>
        <v>0</v>
      </c>
      <c r="J8" t="s">
        <v>1210</v>
      </c>
      <c r="K8" t="s">
        <v>33</v>
      </c>
      <c r="L8" t="s">
        <v>1251</v>
      </c>
    </row>
    <row r="9" spans="1:12" x14ac:dyDescent="0.25">
      <c r="A9" s="5"/>
      <c r="B9" s="25"/>
      <c r="C9" s="148" t="s">
        <v>13</v>
      </c>
      <c r="D9" s="77" t="s">
        <v>542</v>
      </c>
      <c r="E9" s="77">
        <v>3</v>
      </c>
      <c r="F9" s="149">
        <v>3.19</v>
      </c>
      <c r="G9" s="128"/>
      <c r="H9" s="386">
        <f t="shared" si="0"/>
        <v>0</v>
      </c>
    </row>
    <row r="10" spans="1:12" x14ac:dyDescent="0.25">
      <c r="A10" s="5"/>
      <c r="B10" s="25"/>
      <c r="C10" s="148" t="s">
        <v>10</v>
      </c>
      <c r="D10" s="77" t="s">
        <v>543</v>
      </c>
      <c r="E10" s="77">
        <v>1</v>
      </c>
      <c r="F10" s="149">
        <v>1.47</v>
      </c>
      <c r="G10" s="128"/>
      <c r="H10" s="386">
        <f t="shared" si="0"/>
        <v>0</v>
      </c>
    </row>
    <row r="11" spans="1:12" x14ac:dyDescent="0.25">
      <c r="A11" s="5"/>
      <c r="B11" s="25"/>
      <c r="C11" s="148" t="s">
        <v>10</v>
      </c>
      <c r="D11" s="77" t="s">
        <v>544</v>
      </c>
      <c r="E11" s="77">
        <v>2</v>
      </c>
      <c r="F11" s="149">
        <v>1.74</v>
      </c>
      <c r="G11" s="128"/>
      <c r="H11" s="386">
        <f t="shared" si="0"/>
        <v>0</v>
      </c>
    </row>
    <row r="12" spans="1:12" ht="15.75" thickBot="1" x14ac:dyDescent="0.3">
      <c r="A12" s="5"/>
      <c r="B12" s="25"/>
      <c r="C12" s="148"/>
      <c r="D12" s="77"/>
      <c r="E12" s="77"/>
      <c r="F12" s="149"/>
      <c r="G12" s="128"/>
      <c r="H12" s="386">
        <f t="shared" si="0"/>
        <v>0</v>
      </c>
    </row>
    <row r="13" spans="1:12" x14ac:dyDescent="0.25">
      <c r="A13" s="12" t="s">
        <v>7</v>
      </c>
      <c r="B13" s="21" t="s">
        <v>12</v>
      </c>
      <c r="C13" s="148" t="s">
        <v>10</v>
      </c>
      <c r="D13" s="77" t="s">
        <v>457</v>
      </c>
      <c r="E13" s="77">
        <v>2</v>
      </c>
      <c r="F13" s="149">
        <v>2.2000000000000002</v>
      </c>
      <c r="G13" s="128"/>
      <c r="H13" s="386">
        <f t="shared" si="0"/>
        <v>0</v>
      </c>
    </row>
    <row r="14" spans="1:12" x14ac:dyDescent="0.25">
      <c r="A14" s="5"/>
      <c r="B14" s="25"/>
      <c r="C14" s="148" t="s">
        <v>10</v>
      </c>
      <c r="D14" s="77" t="s">
        <v>545</v>
      </c>
      <c r="E14" s="77">
        <v>3</v>
      </c>
      <c r="F14" s="149">
        <v>6.8</v>
      </c>
      <c r="G14" s="128"/>
      <c r="H14" s="386">
        <f t="shared" si="0"/>
        <v>0</v>
      </c>
    </row>
    <row r="15" spans="1:12" x14ac:dyDescent="0.25">
      <c r="A15" s="5"/>
      <c r="B15" s="25"/>
      <c r="C15" s="148" t="s">
        <v>10</v>
      </c>
      <c r="D15" s="77" t="s">
        <v>546</v>
      </c>
      <c r="E15" s="77">
        <v>10</v>
      </c>
      <c r="F15" s="149">
        <v>25.27</v>
      </c>
      <c r="G15" s="128"/>
      <c r="H15" s="386">
        <f t="shared" si="0"/>
        <v>0</v>
      </c>
    </row>
    <row r="16" spans="1:12" x14ac:dyDescent="0.25">
      <c r="A16" s="5"/>
      <c r="B16" s="25"/>
      <c r="C16" s="148" t="s">
        <v>10</v>
      </c>
      <c r="D16" s="77" t="s">
        <v>547</v>
      </c>
      <c r="E16" s="77">
        <v>3</v>
      </c>
      <c r="F16" s="149">
        <v>9.27</v>
      </c>
      <c r="G16" s="128"/>
      <c r="H16" s="386">
        <f t="shared" si="0"/>
        <v>0</v>
      </c>
    </row>
    <row r="17" spans="1:8" x14ac:dyDescent="0.25">
      <c r="A17" s="5"/>
      <c r="B17" s="25"/>
      <c r="C17" s="148"/>
      <c r="D17" s="77"/>
      <c r="E17" s="77"/>
      <c r="F17" s="149"/>
      <c r="G17" s="128"/>
      <c r="H17" s="386">
        <f t="shared" si="0"/>
        <v>0</v>
      </c>
    </row>
    <row r="18" spans="1:8" x14ac:dyDescent="0.25">
      <c r="A18" s="5"/>
      <c r="B18" s="25" t="s">
        <v>34</v>
      </c>
      <c r="C18" s="148" t="s">
        <v>10</v>
      </c>
      <c r="D18" s="77" t="s">
        <v>548</v>
      </c>
      <c r="E18" s="77">
        <v>2</v>
      </c>
      <c r="F18" s="149">
        <v>6.05</v>
      </c>
      <c r="G18" s="128"/>
      <c r="H18" s="386">
        <f t="shared" si="0"/>
        <v>0</v>
      </c>
    </row>
    <row r="19" spans="1:8" x14ac:dyDescent="0.25">
      <c r="A19" s="5"/>
      <c r="B19" s="25"/>
      <c r="C19" s="148" t="s">
        <v>10</v>
      </c>
      <c r="D19" s="77" t="s">
        <v>549</v>
      </c>
      <c r="E19" s="77">
        <v>2</v>
      </c>
      <c r="F19" s="149">
        <v>7.92</v>
      </c>
      <c r="G19" s="128"/>
      <c r="H19" s="386">
        <f t="shared" si="0"/>
        <v>0</v>
      </c>
    </row>
    <row r="20" spans="1:8" x14ac:dyDescent="0.25">
      <c r="A20" s="5"/>
      <c r="B20" s="25"/>
      <c r="C20" s="148"/>
      <c r="D20" s="77"/>
      <c r="E20" s="77"/>
      <c r="F20" s="149"/>
      <c r="G20" s="128"/>
      <c r="H20" s="386">
        <f t="shared" si="0"/>
        <v>0</v>
      </c>
    </row>
    <row r="21" spans="1:8" x14ac:dyDescent="0.25">
      <c r="A21" s="5"/>
      <c r="B21" s="25" t="s">
        <v>16</v>
      </c>
      <c r="C21" s="148" t="s">
        <v>10</v>
      </c>
      <c r="D21" s="77" t="s">
        <v>550</v>
      </c>
      <c r="E21" s="77">
        <v>1</v>
      </c>
      <c r="F21" s="149">
        <v>2.13</v>
      </c>
      <c r="G21" s="128"/>
      <c r="H21" s="386">
        <f t="shared" si="0"/>
        <v>0</v>
      </c>
    </row>
    <row r="22" spans="1:8" x14ac:dyDescent="0.25">
      <c r="A22" s="5"/>
      <c r="B22" s="25"/>
      <c r="C22" s="148" t="s">
        <v>10</v>
      </c>
      <c r="D22" s="77" t="s">
        <v>551</v>
      </c>
      <c r="E22" s="77">
        <v>1</v>
      </c>
      <c r="F22" s="149">
        <v>1.1299999999999999</v>
      </c>
      <c r="G22" s="128"/>
      <c r="H22" s="386">
        <f t="shared" si="0"/>
        <v>0</v>
      </c>
    </row>
    <row r="23" spans="1:8" ht="15.75" thickBot="1" x14ac:dyDescent="0.3">
      <c r="A23" s="6"/>
      <c r="B23" s="31"/>
      <c r="C23" s="148" t="s">
        <v>10</v>
      </c>
      <c r="D23" s="65" t="s">
        <v>552</v>
      </c>
      <c r="E23" s="70">
        <v>1</v>
      </c>
      <c r="F23" s="221">
        <v>1.23</v>
      </c>
      <c r="G23" s="128"/>
      <c r="H23" s="386">
        <f t="shared" si="0"/>
        <v>0</v>
      </c>
    </row>
    <row r="24" spans="1:8" x14ac:dyDescent="0.25">
      <c r="A24" s="12" t="s">
        <v>87</v>
      </c>
      <c r="B24" s="21" t="s">
        <v>12</v>
      </c>
      <c r="C24" s="148" t="s">
        <v>10</v>
      </c>
      <c r="D24" s="77" t="s">
        <v>553</v>
      </c>
      <c r="E24" s="77">
        <v>6</v>
      </c>
      <c r="F24" s="149">
        <v>12.22</v>
      </c>
      <c r="G24" s="128"/>
      <c r="H24" s="386">
        <f t="shared" si="0"/>
        <v>0</v>
      </c>
    </row>
    <row r="25" spans="1:8" x14ac:dyDescent="0.25">
      <c r="A25" s="1"/>
      <c r="B25" s="25"/>
      <c r="C25" s="148" t="s">
        <v>10</v>
      </c>
      <c r="D25" s="77" t="s">
        <v>554</v>
      </c>
      <c r="E25" s="77">
        <v>17</v>
      </c>
      <c r="F25" s="149">
        <v>38.590000000000003</v>
      </c>
      <c r="G25" s="128"/>
      <c r="H25" s="386">
        <f t="shared" si="0"/>
        <v>0</v>
      </c>
    </row>
    <row r="26" spans="1:8" x14ac:dyDescent="0.25">
      <c r="A26" s="5"/>
      <c r="B26" s="25"/>
      <c r="C26" s="148" t="s">
        <v>10</v>
      </c>
      <c r="D26" s="77" t="s">
        <v>555</v>
      </c>
      <c r="E26" s="77">
        <v>2</v>
      </c>
      <c r="F26" s="149">
        <v>6.32</v>
      </c>
      <c r="G26" s="128"/>
      <c r="H26" s="386">
        <f t="shared" si="0"/>
        <v>0</v>
      </c>
    </row>
    <row r="27" spans="1:8" x14ac:dyDescent="0.25">
      <c r="A27" s="5"/>
      <c r="B27" s="25"/>
      <c r="C27" s="148" t="s">
        <v>10</v>
      </c>
      <c r="D27" s="77" t="s">
        <v>556</v>
      </c>
      <c r="E27" s="77">
        <v>1</v>
      </c>
      <c r="F27" s="149">
        <v>3.43</v>
      </c>
      <c r="G27" s="128"/>
      <c r="H27" s="386">
        <f t="shared" si="0"/>
        <v>0</v>
      </c>
    </row>
    <row r="28" spans="1:8" ht="15.75" thickBot="1" x14ac:dyDescent="0.3">
      <c r="A28" s="5"/>
      <c r="B28" s="25"/>
      <c r="C28" s="148"/>
      <c r="D28" s="77"/>
      <c r="E28" s="77"/>
      <c r="F28" s="149"/>
      <c r="G28" s="128"/>
      <c r="H28" s="386">
        <f t="shared" si="0"/>
        <v>0</v>
      </c>
    </row>
    <row r="29" spans="1:8" x14ac:dyDescent="0.25">
      <c r="A29" s="12" t="s">
        <v>8</v>
      </c>
      <c r="B29" s="21" t="s">
        <v>12</v>
      </c>
      <c r="C29" s="148" t="s">
        <v>10</v>
      </c>
      <c r="D29" s="77" t="s">
        <v>557</v>
      </c>
      <c r="E29" s="77">
        <v>12</v>
      </c>
      <c r="F29" s="149">
        <v>10.61</v>
      </c>
      <c r="G29" s="128"/>
      <c r="H29" s="386">
        <f t="shared" si="0"/>
        <v>0</v>
      </c>
    </row>
    <row r="30" spans="1:8" x14ac:dyDescent="0.25">
      <c r="A30" s="5"/>
      <c r="B30" s="39"/>
      <c r="C30" s="148" t="s">
        <v>10</v>
      </c>
      <c r="D30" s="77" t="s">
        <v>558</v>
      </c>
      <c r="E30" s="77">
        <v>3</v>
      </c>
      <c r="F30" s="149">
        <v>4.1900000000000004</v>
      </c>
      <c r="G30" s="128"/>
      <c r="H30" s="386">
        <f t="shared" si="0"/>
        <v>0</v>
      </c>
    </row>
    <row r="31" spans="1:8" x14ac:dyDescent="0.25">
      <c r="A31" s="5"/>
      <c r="B31" s="39"/>
      <c r="C31" s="148" t="s">
        <v>10</v>
      </c>
      <c r="D31" s="77" t="s">
        <v>559</v>
      </c>
      <c r="E31" s="77">
        <v>2</v>
      </c>
      <c r="F31" s="149">
        <v>5.36</v>
      </c>
      <c r="G31" s="128"/>
      <c r="H31" s="386">
        <f t="shared" si="0"/>
        <v>0</v>
      </c>
    </row>
    <row r="32" spans="1:8" x14ac:dyDescent="0.25">
      <c r="A32" s="5"/>
      <c r="B32" s="39"/>
      <c r="C32" s="148" t="s">
        <v>10</v>
      </c>
      <c r="D32" s="77" t="s">
        <v>560</v>
      </c>
      <c r="E32" s="77">
        <v>5</v>
      </c>
      <c r="F32" s="149">
        <v>10.63</v>
      </c>
      <c r="G32" s="128"/>
      <c r="H32" s="386">
        <f t="shared" si="0"/>
        <v>0</v>
      </c>
    </row>
    <row r="33" spans="1:8" x14ac:dyDescent="0.25">
      <c r="A33" s="5"/>
      <c r="B33" s="39"/>
      <c r="C33" s="148"/>
      <c r="D33" s="77"/>
      <c r="E33" s="77"/>
      <c r="F33" s="149"/>
      <c r="G33" s="128"/>
      <c r="H33" s="386">
        <f t="shared" si="0"/>
        <v>0</v>
      </c>
    </row>
    <row r="34" spans="1:8" x14ac:dyDescent="0.25">
      <c r="A34" s="5"/>
      <c r="B34" s="39" t="s">
        <v>67</v>
      </c>
      <c r="C34" s="148" t="s">
        <v>10</v>
      </c>
      <c r="D34" s="77" t="s">
        <v>561</v>
      </c>
      <c r="E34" s="77">
        <v>6</v>
      </c>
      <c r="F34" s="149">
        <v>6.72</v>
      </c>
      <c r="G34" s="128"/>
      <c r="H34" s="386">
        <f t="shared" si="0"/>
        <v>0</v>
      </c>
    </row>
    <row r="35" spans="1:8" x14ac:dyDescent="0.25">
      <c r="A35" s="5"/>
      <c r="B35" s="39"/>
      <c r="C35" s="148"/>
      <c r="D35" s="77"/>
      <c r="E35" s="77"/>
      <c r="F35" s="149"/>
      <c r="G35" s="128"/>
      <c r="H35" s="386">
        <f t="shared" si="0"/>
        <v>0</v>
      </c>
    </row>
    <row r="36" spans="1:8" x14ac:dyDescent="0.25">
      <c r="A36" s="5"/>
      <c r="B36" s="39" t="s">
        <v>16</v>
      </c>
      <c r="C36" s="148" t="s">
        <v>10</v>
      </c>
      <c r="D36" s="77" t="s">
        <v>562</v>
      </c>
      <c r="E36" s="77">
        <v>2</v>
      </c>
      <c r="F36" s="149">
        <v>4.62</v>
      </c>
      <c r="G36" s="128"/>
      <c r="H36" s="386">
        <f t="shared" si="0"/>
        <v>0</v>
      </c>
    </row>
    <row r="37" spans="1:8" ht="15.75" thickBot="1" x14ac:dyDescent="0.3">
      <c r="A37" s="5"/>
      <c r="B37" s="39"/>
      <c r="C37" s="200"/>
      <c r="D37" s="56"/>
      <c r="E37" s="56"/>
      <c r="F37" s="191"/>
      <c r="G37" s="171"/>
      <c r="H37" s="394"/>
    </row>
    <row r="38" spans="1:8" ht="15.75" thickBot="1" x14ac:dyDescent="0.3">
      <c r="A38" s="50"/>
      <c r="B38" s="57"/>
      <c r="C38" s="57"/>
      <c r="D38" s="57"/>
      <c r="E38" s="57"/>
      <c r="F38" s="75"/>
      <c r="G38" s="188"/>
      <c r="H38" s="389"/>
    </row>
    <row r="39" spans="1:8" ht="15.75" thickBot="1" x14ac:dyDescent="0.3">
      <c r="A39" s="203"/>
      <c r="B39" s="204" t="s">
        <v>6</v>
      </c>
      <c r="C39" s="205"/>
      <c r="D39" s="204"/>
      <c r="E39" s="206"/>
      <c r="F39" s="205"/>
      <c r="G39" s="210"/>
      <c r="H39" s="393">
        <f>SUM(H6:H38)</f>
        <v>0</v>
      </c>
    </row>
  </sheetData>
  <sheetProtection algorithmName="SHA-512" hashValue="KOlk4zk6SdOcT9IaN4hZzI5JIwd9bodg/Av7bAchV4ozR7/Vmh6rrrQycr/9ewK+d4E5qZNwr7mv44dYLxjYeA==" saltValue="uXGYmXujev37qLF3mt0ZVA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K22" sqref="K22"/>
    </sheetView>
  </sheetViews>
  <sheetFormatPr baseColWidth="10" defaultRowHeight="15" x14ac:dyDescent="0.25"/>
  <cols>
    <col min="1" max="1" width="14.85546875" customWidth="1"/>
    <col min="2" max="2" width="15.710937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7.7109375" style="94" customWidth="1"/>
    <col min="8" max="8" width="17.7109375" style="380" customWidth="1"/>
  </cols>
  <sheetData>
    <row r="1" spans="1:12" ht="23.25" x14ac:dyDescent="0.35">
      <c r="A1" s="4" t="s">
        <v>0</v>
      </c>
      <c r="C1" s="3"/>
      <c r="D1" s="3"/>
    </row>
    <row r="2" spans="1:12" ht="18.75" x14ac:dyDescent="0.3">
      <c r="C2" s="3"/>
      <c r="D2" s="3"/>
    </row>
    <row r="3" spans="1:12" ht="18.75" x14ac:dyDescent="0.3">
      <c r="C3" s="3" t="s">
        <v>1</v>
      </c>
      <c r="D3" s="3" t="s">
        <v>563</v>
      </c>
    </row>
    <row r="4" spans="1:12" ht="15.75" thickBot="1" x14ac:dyDescent="0.3"/>
    <row r="5" spans="1:12" ht="15.75" thickBot="1" x14ac:dyDescent="0.3">
      <c r="A5" s="241" t="s">
        <v>9</v>
      </c>
      <c r="B5" s="74" t="s">
        <v>14</v>
      </c>
      <c r="C5" s="45" t="s">
        <v>2</v>
      </c>
      <c r="D5" s="45" t="s">
        <v>3</v>
      </c>
      <c r="E5" s="45" t="s">
        <v>5</v>
      </c>
      <c r="F5" s="45" t="s">
        <v>11</v>
      </c>
      <c r="G5" s="95" t="s">
        <v>1105</v>
      </c>
      <c r="H5" s="381" t="s">
        <v>1106</v>
      </c>
    </row>
    <row r="6" spans="1:12" x14ac:dyDescent="0.25">
      <c r="A6" s="41" t="s">
        <v>38</v>
      </c>
      <c r="B6" s="131" t="s">
        <v>12</v>
      </c>
      <c r="C6" s="132" t="s">
        <v>10</v>
      </c>
      <c r="D6" s="132" t="s">
        <v>88</v>
      </c>
      <c r="E6" s="132">
        <v>2</v>
      </c>
      <c r="F6" s="133">
        <v>4.47</v>
      </c>
      <c r="G6" s="166"/>
      <c r="H6" s="386">
        <f>(F6*G6)</f>
        <v>0</v>
      </c>
      <c r="J6" t="s">
        <v>1210</v>
      </c>
      <c r="K6" t="s">
        <v>1250</v>
      </c>
      <c r="L6" t="s">
        <v>1211</v>
      </c>
    </row>
    <row r="7" spans="1:12" x14ac:dyDescent="0.25">
      <c r="A7" s="1"/>
      <c r="B7" s="134"/>
      <c r="C7" s="43" t="s">
        <v>10</v>
      </c>
      <c r="D7" s="43" t="s">
        <v>567</v>
      </c>
      <c r="E7" s="43">
        <v>2</v>
      </c>
      <c r="F7" s="135">
        <v>5.62</v>
      </c>
      <c r="G7" s="128"/>
      <c r="H7" s="386">
        <f t="shared" ref="H7:H42" si="0">(F7*G7)</f>
        <v>0</v>
      </c>
      <c r="J7" t="s">
        <v>1249</v>
      </c>
      <c r="K7" t="s">
        <v>1250</v>
      </c>
      <c r="L7" t="s">
        <v>1251</v>
      </c>
    </row>
    <row r="8" spans="1:12" x14ac:dyDescent="0.25">
      <c r="A8" s="1"/>
      <c r="B8" s="134"/>
      <c r="C8" s="43" t="s">
        <v>10</v>
      </c>
      <c r="D8" s="43" t="s">
        <v>152</v>
      </c>
      <c r="E8" s="43">
        <v>14</v>
      </c>
      <c r="F8" s="135">
        <v>42.95</v>
      </c>
      <c r="G8" s="128"/>
      <c r="H8" s="386">
        <f t="shared" si="0"/>
        <v>0</v>
      </c>
      <c r="J8" t="s">
        <v>1249</v>
      </c>
      <c r="K8" t="s">
        <v>33</v>
      </c>
      <c r="L8" t="s">
        <v>1251</v>
      </c>
    </row>
    <row r="9" spans="1:12" x14ac:dyDescent="0.25">
      <c r="A9" s="1"/>
      <c r="B9" s="134"/>
      <c r="C9" s="43" t="s">
        <v>10</v>
      </c>
      <c r="D9" s="43" t="s">
        <v>79</v>
      </c>
      <c r="E9" s="43">
        <v>4</v>
      </c>
      <c r="F9" s="135">
        <v>12.37</v>
      </c>
      <c r="G9" s="128"/>
      <c r="H9" s="386">
        <f t="shared" si="0"/>
        <v>0</v>
      </c>
      <c r="J9" t="s">
        <v>1210</v>
      </c>
      <c r="K9" t="s">
        <v>33</v>
      </c>
      <c r="L9" t="s">
        <v>1251</v>
      </c>
    </row>
    <row r="10" spans="1:12" x14ac:dyDescent="0.25">
      <c r="A10" s="1"/>
      <c r="B10" s="134"/>
      <c r="C10" s="43" t="s">
        <v>10</v>
      </c>
      <c r="D10" s="43" t="s">
        <v>568</v>
      </c>
      <c r="E10" s="43">
        <v>2</v>
      </c>
      <c r="F10" s="135">
        <v>4.26</v>
      </c>
      <c r="G10" s="128"/>
      <c r="H10" s="386">
        <f t="shared" si="0"/>
        <v>0</v>
      </c>
    </row>
    <row r="11" spans="1:12" x14ac:dyDescent="0.25">
      <c r="A11" s="1"/>
      <c r="B11" s="134"/>
      <c r="C11" s="43" t="s">
        <v>10</v>
      </c>
      <c r="D11" s="43" t="s">
        <v>569</v>
      </c>
      <c r="E11" s="43">
        <v>3</v>
      </c>
      <c r="F11" s="135">
        <v>6.69</v>
      </c>
      <c r="G11" s="128"/>
      <c r="H11" s="386">
        <f t="shared" si="0"/>
        <v>0</v>
      </c>
    </row>
    <row r="12" spans="1:12" x14ac:dyDescent="0.25">
      <c r="A12" s="1"/>
      <c r="B12" s="134"/>
      <c r="C12" s="43" t="s">
        <v>10</v>
      </c>
      <c r="D12" s="43" t="s">
        <v>565</v>
      </c>
      <c r="E12" s="43">
        <v>14</v>
      </c>
      <c r="F12" s="135">
        <v>62.08</v>
      </c>
      <c r="G12" s="128"/>
      <c r="H12" s="386">
        <f t="shared" si="0"/>
        <v>0</v>
      </c>
    </row>
    <row r="13" spans="1:12" x14ac:dyDescent="0.25">
      <c r="A13" s="1"/>
      <c r="B13" s="134"/>
      <c r="C13" s="43" t="s">
        <v>10</v>
      </c>
      <c r="D13" s="43" t="s">
        <v>570</v>
      </c>
      <c r="E13" s="43">
        <v>3</v>
      </c>
      <c r="F13" s="135">
        <v>7.94</v>
      </c>
      <c r="G13" s="128"/>
      <c r="H13" s="386">
        <f t="shared" si="0"/>
        <v>0</v>
      </c>
    </row>
    <row r="14" spans="1:12" x14ac:dyDescent="0.25">
      <c r="A14" s="1"/>
      <c r="B14" s="134"/>
      <c r="C14" s="43"/>
      <c r="D14" s="43"/>
      <c r="E14" s="43"/>
      <c r="F14" s="135"/>
      <c r="G14" s="128"/>
      <c r="H14" s="386">
        <f t="shared" si="0"/>
        <v>0</v>
      </c>
    </row>
    <row r="15" spans="1:12" x14ac:dyDescent="0.25">
      <c r="A15" s="1"/>
      <c r="B15" s="134" t="s">
        <v>44</v>
      </c>
      <c r="C15" s="43" t="s">
        <v>10</v>
      </c>
      <c r="D15" s="43" t="s">
        <v>571</v>
      </c>
      <c r="E15" s="43">
        <v>1</v>
      </c>
      <c r="F15" s="135">
        <v>1.64</v>
      </c>
      <c r="G15" s="128"/>
      <c r="H15" s="386">
        <f t="shared" si="0"/>
        <v>0</v>
      </c>
    </row>
    <row r="16" spans="1:12" x14ac:dyDescent="0.25">
      <c r="A16" s="1"/>
      <c r="B16" s="134"/>
      <c r="C16" s="43" t="s">
        <v>10</v>
      </c>
      <c r="D16" s="43" t="s">
        <v>308</v>
      </c>
      <c r="E16" s="43">
        <v>1</v>
      </c>
      <c r="F16" s="135">
        <v>1.75</v>
      </c>
      <c r="G16" s="128"/>
      <c r="H16" s="386">
        <f t="shared" si="0"/>
        <v>0</v>
      </c>
    </row>
    <row r="17" spans="1:8" x14ac:dyDescent="0.25">
      <c r="A17" s="1"/>
      <c r="B17" s="134"/>
      <c r="C17" s="43" t="s">
        <v>10</v>
      </c>
      <c r="D17" s="43" t="s">
        <v>572</v>
      </c>
      <c r="E17" s="43">
        <v>1</v>
      </c>
      <c r="F17" s="135">
        <v>2.5299999999999998</v>
      </c>
      <c r="G17" s="128"/>
      <c r="H17" s="386">
        <f t="shared" si="0"/>
        <v>0</v>
      </c>
    </row>
    <row r="18" spans="1:8" x14ac:dyDescent="0.25">
      <c r="A18" s="1"/>
      <c r="B18" s="134"/>
      <c r="C18" s="43"/>
      <c r="D18" s="43"/>
      <c r="E18" s="43"/>
      <c r="F18" s="135"/>
      <c r="G18" s="128"/>
      <c r="H18" s="386">
        <f t="shared" si="0"/>
        <v>0</v>
      </c>
    </row>
    <row r="19" spans="1:8" x14ac:dyDescent="0.25">
      <c r="A19" s="1"/>
      <c r="B19" s="134" t="s">
        <v>16</v>
      </c>
      <c r="C19" s="43" t="s">
        <v>10</v>
      </c>
      <c r="D19" s="43" t="s">
        <v>566</v>
      </c>
      <c r="E19" s="43">
        <v>2</v>
      </c>
      <c r="F19" s="135">
        <v>2.2799999999999998</v>
      </c>
      <c r="G19" s="128"/>
      <c r="H19" s="386">
        <f t="shared" si="0"/>
        <v>0</v>
      </c>
    </row>
    <row r="20" spans="1:8" x14ac:dyDescent="0.25">
      <c r="A20" s="1"/>
      <c r="B20" s="134"/>
      <c r="C20" s="43" t="s">
        <v>10</v>
      </c>
      <c r="D20" s="43" t="s">
        <v>573</v>
      </c>
      <c r="E20" s="43">
        <v>1</v>
      </c>
      <c r="F20" s="135">
        <v>2.65</v>
      </c>
      <c r="G20" s="128"/>
      <c r="H20" s="386">
        <f t="shared" si="0"/>
        <v>0</v>
      </c>
    </row>
    <row r="21" spans="1:8" x14ac:dyDescent="0.25">
      <c r="A21" s="1"/>
      <c r="B21" s="134"/>
      <c r="C21" s="43" t="s">
        <v>10</v>
      </c>
      <c r="D21" s="43" t="s">
        <v>574</v>
      </c>
      <c r="E21" s="43">
        <v>1</v>
      </c>
      <c r="F21" s="135">
        <v>1.61</v>
      </c>
      <c r="G21" s="128"/>
      <c r="H21" s="386">
        <f t="shared" si="0"/>
        <v>0</v>
      </c>
    </row>
    <row r="22" spans="1:8" x14ac:dyDescent="0.25">
      <c r="A22" s="1"/>
      <c r="B22" s="134"/>
      <c r="C22" s="43" t="s">
        <v>10</v>
      </c>
      <c r="D22" s="43" t="s">
        <v>575</v>
      </c>
      <c r="E22" s="43">
        <v>1</v>
      </c>
      <c r="F22" s="135">
        <v>1.2</v>
      </c>
      <c r="G22" s="128"/>
      <c r="H22" s="386">
        <f t="shared" si="0"/>
        <v>0</v>
      </c>
    </row>
    <row r="23" spans="1:8" x14ac:dyDescent="0.25">
      <c r="A23" s="1"/>
      <c r="B23" s="134"/>
      <c r="C23" s="43" t="s">
        <v>10</v>
      </c>
      <c r="D23" s="43" t="s">
        <v>576</v>
      </c>
      <c r="E23" s="43">
        <v>1</v>
      </c>
      <c r="F23" s="135">
        <v>1.26</v>
      </c>
      <c r="G23" s="128"/>
      <c r="H23" s="386">
        <f t="shared" si="0"/>
        <v>0</v>
      </c>
    </row>
    <row r="24" spans="1:8" ht="15.75" thickBot="1" x14ac:dyDescent="0.3">
      <c r="A24" s="2"/>
      <c r="B24" s="134"/>
      <c r="C24" s="43"/>
      <c r="D24" s="43"/>
      <c r="E24" s="43"/>
      <c r="F24" s="135"/>
      <c r="G24" s="128"/>
      <c r="H24" s="386">
        <f t="shared" si="0"/>
        <v>0</v>
      </c>
    </row>
    <row r="25" spans="1:8" x14ac:dyDescent="0.25">
      <c r="A25" s="225" t="s">
        <v>8</v>
      </c>
      <c r="B25" s="134" t="s">
        <v>12</v>
      </c>
      <c r="C25" s="43" t="s">
        <v>10</v>
      </c>
      <c r="D25" s="43" t="s">
        <v>577</v>
      </c>
      <c r="E25" s="43">
        <v>18</v>
      </c>
      <c r="F25" s="135">
        <v>8.4600000000000009</v>
      </c>
      <c r="G25" s="128"/>
      <c r="H25" s="386">
        <f t="shared" si="0"/>
        <v>0</v>
      </c>
    </row>
    <row r="26" spans="1:8" x14ac:dyDescent="0.25">
      <c r="A26" s="1"/>
      <c r="B26" s="134"/>
      <c r="C26" s="43" t="s">
        <v>10</v>
      </c>
      <c r="D26" s="43" t="s">
        <v>578</v>
      </c>
      <c r="E26" s="43">
        <v>2</v>
      </c>
      <c r="F26" s="135">
        <v>1.83</v>
      </c>
      <c r="G26" s="128"/>
      <c r="H26" s="386">
        <f t="shared" si="0"/>
        <v>0</v>
      </c>
    </row>
    <row r="27" spans="1:8" x14ac:dyDescent="0.25">
      <c r="A27" s="1"/>
      <c r="B27" s="134"/>
      <c r="C27" s="43" t="s">
        <v>10</v>
      </c>
      <c r="D27" s="43" t="s">
        <v>579</v>
      </c>
      <c r="E27" s="43">
        <v>2</v>
      </c>
      <c r="F27" s="135">
        <v>4.04</v>
      </c>
      <c r="G27" s="128"/>
      <c r="H27" s="386">
        <f t="shared" si="0"/>
        <v>0</v>
      </c>
    </row>
    <row r="28" spans="1:8" x14ac:dyDescent="0.25">
      <c r="A28" s="1"/>
      <c r="B28" s="134"/>
      <c r="C28" s="43" t="s">
        <v>10</v>
      </c>
      <c r="D28" s="43" t="s">
        <v>414</v>
      </c>
      <c r="E28" s="43">
        <v>4</v>
      </c>
      <c r="F28" s="135">
        <v>9.7200000000000006</v>
      </c>
      <c r="G28" s="128"/>
      <c r="H28" s="386">
        <f t="shared" si="0"/>
        <v>0</v>
      </c>
    </row>
    <row r="29" spans="1:8" x14ac:dyDescent="0.25">
      <c r="A29" s="1"/>
      <c r="B29" s="134"/>
      <c r="C29" s="43" t="s">
        <v>151</v>
      </c>
      <c r="D29" s="43" t="s">
        <v>414</v>
      </c>
      <c r="E29" s="43">
        <v>8</v>
      </c>
      <c r="F29" s="135">
        <v>19.45</v>
      </c>
      <c r="G29" s="128"/>
      <c r="H29" s="386">
        <f t="shared" si="0"/>
        <v>0</v>
      </c>
    </row>
    <row r="30" spans="1:8" x14ac:dyDescent="0.25">
      <c r="A30" s="1"/>
      <c r="B30" s="134"/>
      <c r="C30" s="43" t="s">
        <v>10</v>
      </c>
      <c r="D30" s="43" t="s">
        <v>580</v>
      </c>
      <c r="E30" s="43">
        <v>2</v>
      </c>
      <c r="F30" s="135">
        <v>6.03</v>
      </c>
      <c r="G30" s="128"/>
      <c r="H30" s="386">
        <f t="shared" si="0"/>
        <v>0</v>
      </c>
    </row>
    <row r="31" spans="1:8" x14ac:dyDescent="0.25">
      <c r="A31" s="1"/>
      <c r="B31" s="134"/>
      <c r="C31" s="43" t="s">
        <v>10</v>
      </c>
      <c r="D31" s="43" t="s">
        <v>66</v>
      </c>
      <c r="E31" s="43">
        <v>1</v>
      </c>
      <c r="F31" s="135">
        <v>3.54</v>
      </c>
      <c r="G31" s="128"/>
      <c r="H31" s="386">
        <f t="shared" si="0"/>
        <v>0</v>
      </c>
    </row>
    <row r="32" spans="1:8" x14ac:dyDescent="0.25">
      <c r="A32" s="1"/>
      <c r="B32" s="134"/>
      <c r="C32" s="43" t="s">
        <v>10</v>
      </c>
      <c r="D32" s="43" t="s">
        <v>581</v>
      </c>
      <c r="E32" s="43">
        <v>4</v>
      </c>
      <c r="F32" s="135">
        <v>8.65</v>
      </c>
      <c r="G32" s="128"/>
      <c r="H32" s="386">
        <f t="shared" si="0"/>
        <v>0</v>
      </c>
    </row>
    <row r="33" spans="1:8" x14ac:dyDescent="0.25">
      <c r="A33" s="1"/>
      <c r="B33" s="134"/>
      <c r="C33" s="43" t="s">
        <v>10</v>
      </c>
      <c r="D33" s="43" t="s">
        <v>582</v>
      </c>
      <c r="E33" s="43">
        <v>4</v>
      </c>
      <c r="F33" s="135">
        <v>16.559999999999999</v>
      </c>
      <c r="G33" s="128"/>
      <c r="H33" s="386">
        <f t="shared" si="0"/>
        <v>0</v>
      </c>
    </row>
    <row r="34" spans="1:8" x14ac:dyDescent="0.25">
      <c r="A34" s="1"/>
      <c r="B34" s="134"/>
      <c r="C34" s="43"/>
      <c r="D34" s="43"/>
      <c r="E34" s="43"/>
      <c r="F34" s="135"/>
      <c r="G34" s="128"/>
      <c r="H34" s="386">
        <f t="shared" si="0"/>
        <v>0</v>
      </c>
    </row>
    <row r="35" spans="1:8" x14ac:dyDescent="0.25">
      <c r="A35" s="1"/>
      <c r="B35" s="134" t="s">
        <v>60</v>
      </c>
      <c r="C35" s="43" t="s">
        <v>10</v>
      </c>
      <c r="D35" s="43" t="s">
        <v>583</v>
      </c>
      <c r="E35" s="43">
        <v>2</v>
      </c>
      <c r="F35" s="135">
        <v>1.54</v>
      </c>
      <c r="G35" s="128"/>
      <c r="H35" s="386">
        <f t="shared" si="0"/>
        <v>0</v>
      </c>
    </row>
    <row r="36" spans="1:8" x14ac:dyDescent="0.25">
      <c r="A36" s="1"/>
      <c r="B36" s="134"/>
      <c r="C36" s="43" t="s">
        <v>10</v>
      </c>
      <c r="D36" s="43" t="s">
        <v>584</v>
      </c>
      <c r="E36" s="43">
        <v>1</v>
      </c>
      <c r="F36" s="135">
        <v>2.61</v>
      </c>
      <c r="G36" s="128"/>
      <c r="H36" s="386">
        <f t="shared" si="0"/>
        <v>0</v>
      </c>
    </row>
    <row r="37" spans="1:8" x14ac:dyDescent="0.25">
      <c r="A37" s="1"/>
      <c r="B37" s="134"/>
      <c r="C37" s="43" t="s">
        <v>10</v>
      </c>
      <c r="D37" s="43" t="s">
        <v>585</v>
      </c>
      <c r="E37" s="43">
        <v>2</v>
      </c>
      <c r="F37" s="135">
        <v>3.56</v>
      </c>
      <c r="G37" s="128"/>
      <c r="H37" s="386">
        <f t="shared" si="0"/>
        <v>0</v>
      </c>
    </row>
    <row r="38" spans="1:8" x14ac:dyDescent="0.25">
      <c r="A38" s="1"/>
      <c r="B38" s="134"/>
      <c r="C38" s="43" t="s">
        <v>10</v>
      </c>
      <c r="D38" s="43" t="s">
        <v>586</v>
      </c>
      <c r="E38" s="43">
        <v>1</v>
      </c>
      <c r="F38" s="135">
        <v>0.89</v>
      </c>
      <c r="G38" s="128"/>
      <c r="H38" s="386">
        <f t="shared" si="0"/>
        <v>0</v>
      </c>
    </row>
    <row r="39" spans="1:8" x14ac:dyDescent="0.25">
      <c r="A39" s="1"/>
      <c r="B39" s="134"/>
      <c r="C39" s="43" t="s">
        <v>10</v>
      </c>
      <c r="D39" s="43" t="s">
        <v>587</v>
      </c>
      <c r="E39" s="43">
        <v>3</v>
      </c>
      <c r="F39" s="135">
        <v>2.38</v>
      </c>
      <c r="G39" s="128"/>
      <c r="H39" s="386">
        <f t="shared" si="0"/>
        <v>0</v>
      </c>
    </row>
    <row r="40" spans="1:8" x14ac:dyDescent="0.25">
      <c r="A40" s="1"/>
      <c r="B40" s="134"/>
      <c r="C40" s="43" t="s">
        <v>10</v>
      </c>
      <c r="D40" s="43" t="s">
        <v>588</v>
      </c>
      <c r="E40" s="43">
        <v>2</v>
      </c>
      <c r="F40" s="135">
        <v>3.42</v>
      </c>
      <c r="G40" s="128"/>
      <c r="H40" s="386">
        <f t="shared" si="0"/>
        <v>0</v>
      </c>
    </row>
    <row r="41" spans="1:8" x14ac:dyDescent="0.25">
      <c r="A41" s="1"/>
      <c r="B41" s="134"/>
      <c r="C41" s="43" t="s">
        <v>10</v>
      </c>
      <c r="D41" s="43" t="s">
        <v>589</v>
      </c>
      <c r="E41" s="43">
        <v>1</v>
      </c>
      <c r="F41" s="135">
        <v>0.8</v>
      </c>
      <c r="G41" s="128"/>
      <c r="H41" s="386">
        <f t="shared" si="0"/>
        <v>0</v>
      </c>
    </row>
    <row r="42" spans="1:8" ht="15.75" thickBot="1" x14ac:dyDescent="0.3">
      <c r="A42" s="1"/>
      <c r="B42" s="148"/>
      <c r="C42" s="43" t="s">
        <v>10</v>
      </c>
      <c r="D42" s="43" t="s">
        <v>590</v>
      </c>
      <c r="E42" s="77">
        <v>4</v>
      </c>
      <c r="F42" s="149">
        <v>9.35</v>
      </c>
      <c r="G42" s="128"/>
      <c r="H42" s="386">
        <f t="shared" si="0"/>
        <v>0</v>
      </c>
    </row>
    <row r="43" spans="1:8" ht="15.75" thickBot="1" x14ac:dyDescent="0.3">
      <c r="A43" s="182"/>
      <c r="B43" s="183" t="s">
        <v>6</v>
      </c>
      <c r="C43" s="184"/>
      <c r="D43" s="183"/>
      <c r="E43" s="185"/>
      <c r="F43" s="184"/>
      <c r="G43" s="189"/>
      <c r="H43" s="385">
        <f>SUM(H6:H42)</f>
        <v>0</v>
      </c>
    </row>
  </sheetData>
  <sheetProtection algorithmName="SHA-512" hashValue="zW+JV2EEty9KpTq0LIKvKyxyQaWssEu59j8KT3rsMnYwh3oNIMC5OtndrLVsn03PtHGjFKJUxLSri4145X0Naw==" saltValue="eHOKOzARqs12WjWzrY313w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K20" sqref="K20"/>
    </sheetView>
  </sheetViews>
  <sheetFormatPr baseColWidth="10" defaultRowHeight="15" x14ac:dyDescent="0.25"/>
  <cols>
    <col min="1" max="1" width="11.42578125" style="47"/>
    <col min="2" max="2" width="17.140625" style="79" bestFit="1" customWidth="1"/>
    <col min="3" max="3" width="16.140625" bestFit="1" customWidth="1"/>
    <col min="4" max="4" width="16.140625" style="47" customWidth="1"/>
    <col min="5" max="5" width="14.5703125" style="80" bestFit="1" customWidth="1"/>
    <col min="6" max="6" width="17.7109375" style="121" customWidth="1"/>
    <col min="7" max="7" width="17.7109375" style="380" customWidth="1"/>
  </cols>
  <sheetData>
    <row r="1" spans="1:11" ht="23.25" x14ac:dyDescent="0.35">
      <c r="A1" s="229"/>
      <c r="B1" s="229" t="s">
        <v>0</v>
      </c>
      <c r="C1" s="3"/>
      <c r="D1" s="48"/>
      <c r="E1"/>
      <c r="F1" s="94"/>
    </row>
    <row r="2" spans="1:11" ht="18.75" x14ac:dyDescent="0.3">
      <c r="B2"/>
      <c r="C2" s="3"/>
      <c r="D2" s="48"/>
      <c r="E2"/>
      <c r="F2" s="94"/>
    </row>
    <row r="3" spans="1:11" ht="18.75" x14ac:dyDescent="0.3">
      <c r="B3"/>
      <c r="C3" s="3" t="s">
        <v>1</v>
      </c>
      <c r="D3" s="48" t="s">
        <v>1209</v>
      </c>
      <c r="E3"/>
      <c r="F3" s="94"/>
    </row>
    <row r="4" spans="1:11" ht="15.75" thickBot="1" x14ac:dyDescent="0.3">
      <c r="B4"/>
      <c r="E4"/>
      <c r="F4" s="94"/>
    </row>
    <row r="5" spans="1:11" ht="15.75" thickBot="1" x14ac:dyDescent="0.3">
      <c r="A5" s="8" t="s">
        <v>9</v>
      </c>
      <c r="B5" s="7" t="s">
        <v>14</v>
      </c>
      <c r="C5" s="8" t="s">
        <v>2</v>
      </c>
      <c r="D5" s="8" t="s">
        <v>3</v>
      </c>
      <c r="E5" s="8" t="s">
        <v>11</v>
      </c>
      <c r="F5" s="167" t="s">
        <v>1105</v>
      </c>
      <c r="G5" s="381" t="s">
        <v>1106</v>
      </c>
      <c r="I5" t="s">
        <v>1210</v>
      </c>
      <c r="J5" t="s">
        <v>1250</v>
      </c>
      <c r="K5" t="s">
        <v>1211</v>
      </c>
    </row>
    <row r="6" spans="1:11" x14ac:dyDescent="0.25">
      <c r="A6" s="233" t="s">
        <v>1212</v>
      </c>
      <c r="B6" s="234" t="s">
        <v>1213</v>
      </c>
      <c r="C6" s="235" t="s">
        <v>1214</v>
      </c>
      <c r="D6" s="125" t="s">
        <v>10</v>
      </c>
      <c r="E6" s="89">
        <f>2*(1.33*1.37)</f>
        <v>3.6442000000000005</v>
      </c>
      <c r="F6" s="236"/>
      <c r="G6" s="386">
        <f>(E6*F6)</f>
        <v>0</v>
      </c>
      <c r="I6" t="s">
        <v>1249</v>
      </c>
      <c r="J6" t="s">
        <v>1250</v>
      </c>
      <c r="K6" t="s">
        <v>1251</v>
      </c>
    </row>
    <row r="7" spans="1:11" x14ac:dyDescent="0.25">
      <c r="A7" s="230" t="s">
        <v>1212</v>
      </c>
      <c r="B7" s="76" t="s">
        <v>1215</v>
      </c>
      <c r="C7" s="65" t="s">
        <v>1214</v>
      </c>
      <c r="D7" s="70" t="s">
        <v>10</v>
      </c>
      <c r="E7" s="88">
        <f>2*(1.33*1.37)</f>
        <v>3.6442000000000005</v>
      </c>
      <c r="F7" s="117"/>
      <c r="G7" s="386">
        <f t="shared" ref="G7:G58" si="0">(E7*F7)</f>
        <v>0</v>
      </c>
      <c r="I7" t="s">
        <v>1249</v>
      </c>
      <c r="J7" t="s">
        <v>33</v>
      </c>
      <c r="K7" t="s">
        <v>1251</v>
      </c>
    </row>
    <row r="8" spans="1:11" x14ac:dyDescent="0.25">
      <c r="A8" s="230" t="s">
        <v>1212</v>
      </c>
      <c r="B8" s="76" t="s">
        <v>1216</v>
      </c>
      <c r="C8" s="65" t="s">
        <v>1217</v>
      </c>
      <c r="D8" s="70" t="s">
        <v>10</v>
      </c>
      <c r="E8" s="88">
        <f>2*(1.33*1.37)</f>
        <v>3.6442000000000005</v>
      </c>
      <c r="F8" s="117"/>
      <c r="G8" s="386">
        <f t="shared" si="0"/>
        <v>0</v>
      </c>
      <c r="I8" t="s">
        <v>1210</v>
      </c>
      <c r="J8" t="s">
        <v>33</v>
      </c>
      <c r="K8" t="s">
        <v>1251</v>
      </c>
    </row>
    <row r="9" spans="1:11" x14ac:dyDescent="0.25">
      <c r="A9" s="230" t="s">
        <v>1212</v>
      </c>
      <c r="B9" s="76" t="s">
        <v>1218</v>
      </c>
      <c r="C9" s="65" t="s">
        <v>1214</v>
      </c>
      <c r="D9" s="70" t="s">
        <v>10</v>
      </c>
      <c r="E9" s="88">
        <f>1.33*1.37</f>
        <v>1.8221000000000003</v>
      </c>
      <c r="F9" s="117"/>
      <c r="G9" s="386">
        <f t="shared" si="0"/>
        <v>0</v>
      </c>
    </row>
    <row r="10" spans="1:11" x14ac:dyDescent="0.25">
      <c r="A10" s="70" t="s">
        <v>1219</v>
      </c>
      <c r="B10" s="77">
        <v>101</v>
      </c>
      <c r="C10" s="78" t="s">
        <v>1220</v>
      </c>
      <c r="D10" s="70" t="s">
        <v>10</v>
      </c>
      <c r="E10" s="88">
        <f>1.36*2.67</f>
        <v>3.6312000000000002</v>
      </c>
      <c r="F10" s="117"/>
      <c r="G10" s="386">
        <f t="shared" si="0"/>
        <v>0</v>
      </c>
    </row>
    <row r="11" spans="1:11" x14ac:dyDescent="0.25">
      <c r="A11" s="70" t="s">
        <v>1219</v>
      </c>
      <c r="B11" s="77">
        <v>102</v>
      </c>
      <c r="C11" s="78" t="s">
        <v>1221</v>
      </c>
      <c r="D11" s="70" t="s">
        <v>10</v>
      </c>
      <c r="E11" s="88">
        <f>1.45*2.78</f>
        <v>4.0309999999999997</v>
      </c>
      <c r="F11" s="117"/>
      <c r="G11" s="386">
        <f t="shared" si="0"/>
        <v>0</v>
      </c>
    </row>
    <row r="12" spans="1:11" x14ac:dyDescent="0.25">
      <c r="A12" s="70" t="s">
        <v>1219</v>
      </c>
      <c r="B12" s="77">
        <v>103</v>
      </c>
      <c r="C12" s="78" t="s">
        <v>1221</v>
      </c>
      <c r="D12" s="70" t="s">
        <v>10</v>
      </c>
      <c r="E12" s="88">
        <f>1.45*2.78</f>
        <v>4.0309999999999997</v>
      </c>
      <c r="F12" s="117"/>
      <c r="G12" s="386">
        <f t="shared" si="0"/>
        <v>0</v>
      </c>
    </row>
    <row r="13" spans="1:11" x14ac:dyDescent="0.25">
      <c r="A13" s="70" t="s">
        <v>1219</v>
      </c>
      <c r="B13" s="77">
        <v>104</v>
      </c>
      <c r="C13" s="78" t="s">
        <v>1221</v>
      </c>
      <c r="D13" s="70" t="s">
        <v>10</v>
      </c>
      <c r="E13" s="88">
        <f>1.45*2.78</f>
        <v>4.0309999999999997</v>
      </c>
      <c r="F13" s="117"/>
      <c r="G13" s="386">
        <f t="shared" si="0"/>
        <v>0</v>
      </c>
    </row>
    <row r="14" spans="1:11" x14ac:dyDescent="0.25">
      <c r="A14" s="70" t="s">
        <v>1219</v>
      </c>
      <c r="B14" s="77">
        <v>105</v>
      </c>
      <c r="C14" s="78" t="s">
        <v>1221</v>
      </c>
      <c r="D14" s="70" t="s">
        <v>10</v>
      </c>
      <c r="E14" s="88">
        <f>2*(1.45*2.78)</f>
        <v>8.0619999999999994</v>
      </c>
      <c r="F14" s="117"/>
      <c r="G14" s="386">
        <f t="shared" si="0"/>
        <v>0</v>
      </c>
    </row>
    <row r="15" spans="1:11" x14ac:dyDescent="0.25">
      <c r="A15" s="70" t="s">
        <v>1219</v>
      </c>
      <c r="B15" s="77">
        <v>106</v>
      </c>
      <c r="C15" s="78" t="s">
        <v>1221</v>
      </c>
      <c r="D15" s="70" t="s">
        <v>10</v>
      </c>
      <c r="E15" s="88">
        <f t="shared" ref="E15:E16" si="1">2*(1.45*2.78)</f>
        <v>8.0619999999999994</v>
      </c>
      <c r="F15" s="117"/>
      <c r="G15" s="386">
        <f t="shared" si="0"/>
        <v>0</v>
      </c>
    </row>
    <row r="16" spans="1:11" x14ac:dyDescent="0.25">
      <c r="A16" s="70" t="s">
        <v>1219</v>
      </c>
      <c r="B16" s="77">
        <v>107</v>
      </c>
      <c r="C16" s="78" t="s">
        <v>1221</v>
      </c>
      <c r="D16" s="70" t="s">
        <v>10</v>
      </c>
      <c r="E16" s="88">
        <f t="shared" si="1"/>
        <v>8.0619999999999994</v>
      </c>
      <c r="F16" s="117"/>
      <c r="G16" s="386">
        <f t="shared" si="0"/>
        <v>0</v>
      </c>
    </row>
    <row r="17" spans="1:7" x14ac:dyDescent="0.25">
      <c r="A17" s="70" t="s">
        <v>1219</v>
      </c>
      <c r="B17" s="77">
        <v>108</v>
      </c>
      <c r="C17" s="78" t="s">
        <v>1221</v>
      </c>
      <c r="D17" s="70" t="s">
        <v>10</v>
      </c>
      <c r="E17" s="88">
        <f>(1.45*2.78)</f>
        <v>4.0309999999999997</v>
      </c>
      <c r="F17" s="117"/>
      <c r="G17" s="386">
        <f t="shared" si="0"/>
        <v>0</v>
      </c>
    </row>
    <row r="18" spans="1:7" x14ac:dyDescent="0.25">
      <c r="A18" s="70" t="s">
        <v>1219</v>
      </c>
      <c r="B18" s="77">
        <v>109</v>
      </c>
      <c r="C18" s="78" t="s">
        <v>1221</v>
      </c>
      <c r="D18" s="70" t="s">
        <v>10</v>
      </c>
      <c r="E18" s="88">
        <f>(1.45*2.78)</f>
        <v>4.0309999999999997</v>
      </c>
      <c r="F18" s="117"/>
      <c r="G18" s="386">
        <f t="shared" si="0"/>
        <v>0</v>
      </c>
    </row>
    <row r="19" spans="1:7" x14ac:dyDescent="0.25">
      <c r="A19" s="70" t="s">
        <v>1219</v>
      </c>
      <c r="B19" s="77">
        <v>110</v>
      </c>
      <c r="C19" s="78" t="s">
        <v>1221</v>
      </c>
      <c r="D19" s="70" t="s">
        <v>10</v>
      </c>
      <c r="E19" s="88">
        <f>1.55*2.78</f>
        <v>4.3090000000000002</v>
      </c>
      <c r="F19" s="117"/>
      <c r="G19" s="386">
        <f t="shared" si="0"/>
        <v>0</v>
      </c>
    </row>
    <row r="20" spans="1:7" x14ac:dyDescent="0.25">
      <c r="A20" s="70" t="s">
        <v>1219</v>
      </c>
      <c r="B20" s="77">
        <v>111</v>
      </c>
      <c r="C20" s="78" t="s">
        <v>1222</v>
      </c>
      <c r="D20" s="70" t="s">
        <v>10</v>
      </c>
      <c r="E20" s="88">
        <f>1.55*2.78</f>
        <v>4.3090000000000002</v>
      </c>
      <c r="F20" s="117"/>
      <c r="G20" s="386">
        <f t="shared" si="0"/>
        <v>0</v>
      </c>
    </row>
    <row r="21" spans="1:7" x14ac:dyDescent="0.25">
      <c r="A21" s="70" t="s">
        <v>1219</v>
      </c>
      <c r="B21" s="77">
        <v>112</v>
      </c>
      <c r="C21" s="78" t="s">
        <v>1221</v>
      </c>
      <c r="D21" s="70" t="s">
        <v>10</v>
      </c>
      <c r="E21" s="88">
        <f>4*(1.45*2.78)</f>
        <v>16.123999999999999</v>
      </c>
      <c r="F21" s="117"/>
      <c r="G21" s="386">
        <f t="shared" si="0"/>
        <v>0</v>
      </c>
    </row>
    <row r="22" spans="1:7" x14ac:dyDescent="0.25">
      <c r="A22" s="70" t="s">
        <v>1219</v>
      </c>
      <c r="B22" s="77">
        <v>113</v>
      </c>
      <c r="C22" s="78" t="s">
        <v>1223</v>
      </c>
      <c r="D22" s="70" t="s">
        <v>10</v>
      </c>
      <c r="E22" s="88">
        <f>1.56*2.135</f>
        <v>3.3305999999999996</v>
      </c>
      <c r="F22" s="117"/>
      <c r="G22" s="386">
        <f t="shared" si="0"/>
        <v>0</v>
      </c>
    </row>
    <row r="23" spans="1:7" x14ac:dyDescent="0.25">
      <c r="A23" s="70" t="s">
        <v>1219</v>
      </c>
      <c r="B23" s="77">
        <v>114</v>
      </c>
      <c r="C23" s="78" t="s">
        <v>1221</v>
      </c>
      <c r="D23" s="70" t="s">
        <v>10</v>
      </c>
      <c r="E23" s="88">
        <f>2*(1.45*2.78)</f>
        <v>8.0619999999999994</v>
      </c>
      <c r="F23" s="117"/>
      <c r="G23" s="386">
        <f t="shared" si="0"/>
        <v>0</v>
      </c>
    </row>
    <row r="24" spans="1:7" x14ac:dyDescent="0.25">
      <c r="A24" s="70" t="s">
        <v>1219</v>
      </c>
      <c r="B24" s="77">
        <v>115</v>
      </c>
      <c r="C24" s="78" t="s">
        <v>1223</v>
      </c>
      <c r="D24" s="70" t="s">
        <v>10</v>
      </c>
      <c r="E24" s="88">
        <f>1.56*2.135</f>
        <v>3.3305999999999996</v>
      </c>
      <c r="F24" s="117"/>
      <c r="G24" s="386">
        <f t="shared" si="0"/>
        <v>0</v>
      </c>
    </row>
    <row r="25" spans="1:7" x14ac:dyDescent="0.25">
      <c r="A25" s="70" t="s">
        <v>1224</v>
      </c>
      <c r="B25" s="77">
        <v>201</v>
      </c>
      <c r="C25" s="65" t="s">
        <v>1225</v>
      </c>
      <c r="D25" s="70" t="s">
        <v>10</v>
      </c>
      <c r="E25" s="88">
        <f>1.435*2.3</f>
        <v>3.3005</v>
      </c>
      <c r="F25" s="117"/>
      <c r="G25" s="386">
        <f t="shared" si="0"/>
        <v>0</v>
      </c>
    </row>
    <row r="26" spans="1:7" x14ac:dyDescent="0.25">
      <c r="A26" s="70" t="s">
        <v>1224</v>
      </c>
      <c r="B26" s="77">
        <v>202</v>
      </c>
      <c r="C26" s="65" t="s">
        <v>1226</v>
      </c>
      <c r="D26" s="70" t="s">
        <v>10</v>
      </c>
      <c r="E26" s="88">
        <f>1.435*2.3</f>
        <v>3.3005</v>
      </c>
      <c r="F26" s="117"/>
      <c r="G26" s="386">
        <f t="shared" si="0"/>
        <v>0</v>
      </c>
    </row>
    <row r="27" spans="1:7" x14ac:dyDescent="0.25">
      <c r="A27" s="70" t="s">
        <v>1224</v>
      </c>
      <c r="B27" s="77">
        <v>203</v>
      </c>
      <c r="C27" s="65" t="s">
        <v>1227</v>
      </c>
      <c r="D27" s="70" t="s">
        <v>10</v>
      </c>
      <c r="E27" s="88">
        <f>1.435*2.3</f>
        <v>3.3005</v>
      </c>
      <c r="F27" s="117"/>
      <c r="G27" s="386">
        <f t="shared" si="0"/>
        <v>0</v>
      </c>
    </row>
    <row r="28" spans="1:7" x14ac:dyDescent="0.25">
      <c r="A28" s="70" t="s">
        <v>1224</v>
      </c>
      <c r="B28" s="77">
        <v>204</v>
      </c>
      <c r="C28" s="65" t="s">
        <v>1227</v>
      </c>
      <c r="D28" s="70" t="s">
        <v>10</v>
      </c>
      <c r="E28" s="88">
        <f>1.435*2.3</f>
        <v>3.3005</v>
      </c>
      <c r="F28" s="117"/>
      <c r="G28" s="386">
        <f t="shared" si="0"/>
        <v>0</v>
      </c>
    </row>
    <row r="29" spans="1:7" x14ac:dyDescent="0.25">
      <c r="A29" s="70" t="s">
        <v>1224</v>
      </c>
      <c r="B29" s="77">
        <v>205</v>
      </c>
      <c r="C29" s="65" t="s">
        <v>1228</v>
      </c>
      <c r="D29" s="70" t="s">
        <v>10</v>
      </c>
      <c r="E29" s="88">
        <f>3*(1.435*2.3)</f>
        <v>9.9015000000000004</v>
      </c>
      <c r="F29" s="117"/>
      <c r="G29" s="386">
        <f t="shared" si="0"/>
        <v>0</v>
      </c>
    </row>
    <row r="30" spans="1:7" x14ac:dyDescent="0.25">
      <c r="A30" s="70" t="s">
        <v>1224</v>
      </c>
      <c r="B30" s="77">
        <v>206</v>
      </c>
      <c r="C30" s="65" t="s">
        <v>1229</v>
      </c>
      <c r="D30" s="70" t="s">
        <v>10</v>
      </c>
      <c r="E30" s="88">
        <f>3*(1.435*2.3)</f>
        <v>9.9015000000000004</v>
      </c>
      <c r="F30" s="117"/>
      <c r="G30" s="386">
        <f t="shared" si="0"/>
        <v>0</v>
      </c>
    </row>
    <row r="31" spans="1:7" x14ac:dyDescent="0.25">
      <c r="A31" s="70" t="s">
        <v>1224</v>
      </c>
      <c r="B31" s="77">
        <v>207</v>
      </c>
      <c r="C31" s="65" t="s">
        <v>1229</v>
      </c>
      <c r="D31" s="70" t="s">
        <v>10</v>
      </c>
      <c r="E31" s="88">
        <f>2*(1.435*2.3)</f>
        <v>6.601</v>
      </c>
      <c r="F31" s="117"/>
      <c r="G31" s="386">
        <f t="shared" si="0"/>
        <v>0</v>
      </c>
    </row>
    <row r="32" spans="1:7" x14ac:dyDescent="0.25">
      <c r="A32" s="70" t="s">
        <v>1224</v>
      </c>
      <c r="B32" s="77">
        <v>208</v>
      </c>
      <c r="C32" s="65" t="s">
        <v>1230</v>
      </c>
      <c r="D32" s="70" t="s">
        <v>10</v>
      </c>
      <c r="E32" s="88">
        <f>(1.435*2.3)</f>
        <v>3.3005</v>
      </c>
      <c r="F32" s="117"/>
      <c r="G32" s="386">
        <f t="shared" si="0"/>
        <v>0</v>
      </c>
    </row>
    <row r="33" spans="1:7" x14ac:dyDescent="0.25">
      <c r="A33" s="70" t="s">
        <v>1224</v>
      </c>
      <c r="B33" s="77">
        <v>209</v>
      </c>
      <c r="C33" s="65" t="s">
        <v>1231</v>
      </c>
      <c r="D33" s="70" t="s">
        <v>10</v>
      </c>
      <c r="E33" s="88">
        <f>(1.435*2.3)</f>
        <v>3.3005</v>
      </c>
      <c r="F33" s="117"/>
      <c r="G33" s="386">
        <f t="shared" si="0"/>
        <v>0</v>
      </c>
    </row>
    <row r="34" spans="1:7" x14ac:dyDescent="0.25">
      <c r="A34" s="70" t="s">
        <v>1224</v>
      </c>
      <c r="B34" s="77">
        <v>210</v>
      </c>
      <c r="C34" s="65" t="s">
        <v>1227</v>
      </c>
      <c r="D34" s="70" t="s">
        <v>10</v>
      </c>
      <c r="E34" s="88">
        <f>2*(1.435*2.3)</f>
        <v>6.601</v>
      </c>
      <c r="F34" s="117"/>
      <c r="G34" s="386">
        <f t="shared" si="0"/>
        <v>0</v>
      </c>
    </row>
    <row r="35" spans="1:7" x14ac:dyDescent="0.25">
      <c r="A35" s="70" t="s">
        <v>1224</v>
      </c>
      <c r="B35" s="77" t="s">
        <v>1232</v>
      </c>
      <c r="C35" s="65" t="s">
        <v>1233</v>
      </c>
      <c r="D35" s="70" t="s">
        <v>10</v>
      </c>
      <c r="E35" s="88">
        <f>1.4*2.135</f>
        <v>2.9889999999999994</v>
      </c>
      <c r="F35" s="117"/>
      <c r="G35" s="386">
        <f t="shared" si="0"/>
        <v>0</v>
      </c>
    </row>
    <row r="36" spans="1:7" x14ac:dyDescent="0.25">
      <c r="A36" s="70" t="s">
        <v>1224</v>
      </c>
      <c r="B36" s="77">
        <v>211</v>
      </c>
      <c r="C36" s="65" t="s">
        <v>1227</v>
      </c>
      <c r="D36" s="70" t="s">
        <v>10</v>
      </c>
      <c r="E36" s="88">
        <f>2*(1.435*2.3)</f>
        <v>6.601</v>
      </c>
      <c r="F36" s="117"/>
      <c r="G36" s="386">
        <f t="shared" si="0"/>
        <v>0</v>
      </c>
    </row>
    <row r="37" spans="1:7" x14ac:dyDescent="0.25">
      <c r="A37" s="70" t="s">
        <v>1224</v>
      </c>
      <c r="B37" s="77">
        <v>212</v>
      </c>
      <c r="C37" s="65" t="s">
        <v>1227</v>
      </c>
      <c r="D37" s="70" t="s">
        <v>10</v>
      </c>
      <c r="E37" s="88">
        <f>2*(1.435*2.3)</f>
        <v>6.601</v>
      </c>
      <c r="F37" s="117"/>
      <c r="G37" s="386">
        <f t="shared" si="0"/>
        <v>0</v>
      </c>
    </row>
    <row r="38" spans="1:7" x14ac:dyDescent="0.25">
      <c r="A38" s="70" t="s">
        <v>1224</v>
      </c>
      <c r="B38" s="77" t="s">
        <v>1234</v>
      </c>
      <c r="C38" s="65" t="s">
        <v>1233</v>
      </c>
      <c r="D38" s="70" t="s">
        <v>10</v>
      </c>
      <c r="E38" s="88">
        <f>1.56*2.135</f>
        <v>3.3305999999999996</v>
      </c>
      <c r="F38" s="117"/>
      <c r="G38" s="386">
        <f t="shared" si="0"/>
        <v>0</v>
      </c>
    </row>
    <row r="39" spans="1:7" x14ac:dyDescent="0.25">
      <c r="A39" s="70" t="s">
        <v>1235</v>
      </c>
      <c r="B39" s="77" t="s">
        <v>1236</v>
      </c>
      <c r="C39" s="65" t="s">
        <v>1227</v>
      </c>
      <c r="D39" s="70" t="s">
        <v>10</v>
      </c>
      <c r="E39" s="88">
        <f>2*(0.585*0.67)</f>
        <v>0.78390000000000004</v>
      </c>
      <c r="F39" s="117"/>
      <c r="G39" s="386">
        <f t="shared" si="0"/>
        <v>0</v>
      </c>
    </row>
    <row r="40" spans="1:7" x14ac:dyDescent="0.25">
      <c r="A40" s="70" t="s">
        <v>1235</v>
      </c>
      <c r="B40" s="77" t="s">
        <v>1237</v>
      </c>
      <c r="C40" s="65" t="s">
        <v>1227</v>
      </c>
      <c r="D40" s="70" t="s">
        <v>10</v>
      </c>
      <c r="E40" s="88">
        <f>1.18*1.18</f>
        <v>1.3923999999999999</v>
      </c>
      <c r="F40" s="117"/>
      <c r="G40" s="386">
        <f t="shared" si="0"/>
        <v>0</v>
      </c>
    </row>
    <row r="41" spans="1:7" x14ac:dyDescent="0.25">
      <c r="A41" s="70" t="s">
        <v>1235</v>
      </c>
      <c r="B41" s="77" t="s">
        <v>1238</v>
      </c>
      <c r="C41" s="65" t="s">
        <v>1239</v>
      </c>
      <c r="D41" s="70" t="s">
        <v>10</v>
      </c>
      <c r="E41" s="88">
        <v>0</v>
      </c>
      <c r="F41" s="117"/>
      <c r="G41" s="386">
        <f t="shared" si="0"/>
        <v>0</v>
      </c>
    </row>
    <row r="42" spans="1:7" x14ac:dyDescent="0.25">
      <c r="A42" s="70" t="s">
        <v>1235</v>
      </c>
      <c r="B42" s="77" t="s">
        <v>1240</v>
      </c>
      <c r="C42" s="65" t="s">
        <v>1227</v>
      </c>
      <c r="D42" s="70" t="s">
        <v>10</v>
      </c>
      <c r="E42" s="88">
        <f>2*(0.585*0.67)</f>
        <v>0.78390000000000004</v>
      </c>
      <c r="F42" s="117"/>
      <c r="G42" s="386">
        <f t="shared" si="0"/>
        <v>0</v>
      </c>
    </row>
    <row r="43" spans="1:7" x14ac:dyDescent="0.25">
      <c r="A43" s="70" t="s">
        <v>1235</v>
      </c>
      <c r="B43" s="77" t="s">
        <v>1241</v>
      </c>
      <c r="C43" s="65" t="s">
        <v>1227</v>
      </c>
      <c r="D43" s="70" t="s">
        <v>10</v>
      </c>
      <c r="E43" s="88">
        <f>2*(0.585*0.67)</f>
        <v>0.78390000000000004</v>
      </c>
      <c r="F43" s="117"/>
      <c r="G43" s="386">
        <f t="shared" si="0"/>
        <v>0</v>
      </c>
    </row>
    <row r="44" spans="1:7" x14ac:dyDescent="0.25">
      <c r="A44" s="70" t="s">
        <v>1235</v>
      </c>
      <c r="B44" s="77">
        <v>303</v>
      </c>
      <c r="C44" s="65" t="s">
        <v>1227</v>
      </c>
      <c r="D44" s="70" t="s">
        <v>10</v>
      </c>
      <c r="E44" s="88">
        <f>1.175*2.3</f>
        <v>2.7024999999999997</v>
      </c>
      <c r="F44" s="117"/>
      <c r="G44" s="386">
        <f t="shared" si="0"/>
        <v>0</v>
      </c>
    </row>
    <row r="45" spans="1:7" x14ac:dyDescent="0.25">
      <c r="A45" s="70" t="s">
        <v>1235</v>
      </c>
      <c r="B45" s="77">
        <v>304</v>
      </c>
      <c r="C45" s="65" t="s">
        <v>1227</v>
      </c>
      <c r="D45" s="70" t="s">
        <v>10</v>
      </c>
      <c r="E45" s="88">
        <f>1.175*2.3</f>
        <v>2.7024999999999997</v>
      </c>
      <c r="F45" s="117"/>
      <c r="G45" s="386">
        <f t="shared" si="0"/>
        <v>0</v>
      </c>
    </row>
    <row r="46" spans="1:7" x14ac:dyDescent="0.25">
      <c r="A46" s="70" t="s">
        <v>1235</v>
      </c>
      <c r="B46" s="77">
        <v>305</v>
      </c>
      <c r="C46" s="65" t="s">
        <v>1227</v>
      </c>
      <c r="D46" s="70" t="s">
        <v>10</v>
      </c>
      <c r="E46" s="88">
        <f>1.18*1.18</f>
        <v>1.3923999999999999</v>
      </c>
      <c r="F46" s="117"/>
      <c r="G46" s="386">
        <f t="shared" si="0"/>
        <v>0</v>
      </c>
    </row>
    <row r="47" spans="1:7" x14ac:dyDescent="0.25">
      <c r="A47" s="70" t="s">
        <v>1235</v>
      </c>
      <c r="B47" s="77" t="s">
        <v>1242</v>
      </c>
      <c r="C47" s="65" t="s">
        <v>1227</v>
      </c>
      <c r="D47" s="70" t="s">
        <v>10</v>
      </c>
      <c r="E47" s="88">
        <v>0</v>
      </c>
      <c r="F47" s="117"/>
      <c r="G47" s="386">
        <f t="shared" si="0"/>
        <v>0</v>
      </c>
    </row>
    <row r="48" spans="1:7" x14ac:dyDescent="0.25">
      <c r="A48" s="70" t="s">
        <v>1235</v>
      </c>
      <c r="B48" s="77">
        <v>306</v>
      </c>
      <c r="C48" s="65" t="s">
        <v>1227</v>
      </c>
      <c r="D48" s="70" t="s">
        <v>10</v>
      </c>
      <c r="E48" s="88">
        <f>4*(0.66*1.4)</f>
        <v>3.6959999999999997</v>
      </c>
      <c r="F48" s="117"/>
      <c r="G48" s="386">
        <f t="shared" si="0"/>
        <v>0</v>
      </c>
    </row>
    <row r="49" spans="1:7" x14ac:dyDescent="0.25">
      <c r="A49" s="70" t="s">
        <v>1235</v>
      </c>
      <c r="B49" s="77" t="s">
        <v>1243</v>
      </c>
      <c r="C49" s="65" t="s">
        <v>1227</v>
      </c>
      <c r="D49" s="70" t="s">
        <v>10</v>
      </c>
      <c r="E49" s="88">
        <f>4*(0.585*0.67)</f>
        <v>1.5678000000000001</v>
      </c>
      <c r="F49" s="117"/>
      <c r="G49" s="386">
        <f t="shared" si="0"/>
        <v>0</v>
      </c>
    </row>
    <row r="50" spans="1:7" x14ac:dyDescent="0.25">
      <c r="A50" s="70" t="s">
        <v>1235</v>
      </c>
      <c r="B50" s="77">
        <v>307</v>
      </c>
      <c r="C50" s="65" t="s">
        <v>1244</v>
      </c>
      <c r="D50" s="70" t="s">
        <v>10</v>
      </c>
      <c r="E50" s="88">
        <v>0</v>
      </c>
      <c r="F50" s="117"/>
      <c r="G50" s="386">
        <f t="shared" si="0"/>
        <v>0</v>
      </c>
    </row>
    <row r="51" spans="1:7" x14ac:dyDescent="0.25">
      <c r="A51" s="70" t="s">
        <v>1235</v>
      </c>
      <c r="B51" s="77" t="s">
        <v>1245</v>
      </c>
      <c r="C51" s="65" t="s">
        <v>1244</v>
      </c>
      <c r="D51" s="70" t="s">
        <v>10</v>
      </c>
      <c r="E51" s="88">
        <f>2*(0.585*0.67)</f>
        <v>0.78390000000000004</v>
      </c>
      <c r="F51" s="117"/>
      <c r="G51" s="386">
        <f t="shared" si="0"/>
        <v>0</v>
      </c>
    </row>
    <row r="52" spans="1:7" x14ac:dyDescent="0.25">
      <c r="A52" s="70" t="s">
        <v>1235</v>
      </c>
      <c r="B52" s="77">
        <v>310</v>
      </c>
      <c r="C52" s="65" t="s">
        <v>1227</v>
      </c>
      <c r="D52" s="70" t="s">
        <v>10</v>
      </c>
      <c r="E52" s="88">
        <f>1.18*1.18</f>
        <v>1.3923999999999999</v>
      </c>
      <c r="F52" s="117"/>
      <c r="G52" s="386">
        <f t="shared" si="0"/>
        <v>0</v>
      </c>
    </row>
    <row r="53" spans="1:7" x14ac:dyDescent="0.25">
      <c r="A53" s="70" t="s">
        <v>1235</v>
      </c>
      <c r="B53" s="77" t="s">
        <v>1246</v>
      </c>
      <c r="C53" s="65" t="s">
        <v>1227</v>
      </c>
      <c r="D53" s="70" t="s">
        <v>10</v>
      </c>
      <c r="E53" s="88">
        <v>0</v>
      </c>
      <c r="F53" s="117"/>
      <c r="G53" s="386">
        <f t="shared" si="0"/>
        <v>0</v>
      </c>
    </row>
    <row r="54" spans="1:7" x14ac:dyDescent="0.25">
      <c r="A54" s="70" t="s">
        <v>1235</v>
      </c>
      <c r="B54" s="77">
        <v>311</v>
      </c>
      <c r="C54" s="65" t="s">
        <v>1227</v>
      </c>
      <c r="D54" s="70" t="s">
        <v>10</v>
      </c>
      <c r="E54" s="88">
        <f>1.175*2.3</f>
        <v>2.7024999999999997</v>
      </c>
      <c r="F54" s="117"/>
      <c r="G54" s="386">
        <f t="shared" si="0"/>
        <v>0</v>
      </c>
    </row>
    <row r="55" spans="1:7" x14ac:dyDescent="0.25">
      <c r="A55" s="70" t="s">
        <v>1235</v>
      </c>
      <c r="B55" s="77">
        <v>312</v>
      </c>
      <c r="C55" s="65" t="s">
        <v>1227</v>
      </c>
      <c r="D55" s="70" t="s">
        <v>10</v>
      </c>
      <c r="E55" s="88">
        <f>1.175*2.3</f>
        <v>2.7024999999999997</v>
      </c>
      <c r="F55" s="117"/>
      <c r="G55" s="386">
        <f t="shared" si="0"/>
        <v>0</v>
      </c>
    </row>
    <row r="56" spans="1:7" x14ac:dyDescent="0.25">
      <c r="A56" s="70" t="s">
        <v>1235</v>
      </c>
      <c r="B56" s="77">
        <v>313</v>
      </c>
      <c r="C56" s="65" t="s">
        <v>1247</v>
      </c>
      <c r="D56" s="70" t="s">
        <v>10</v>
      </c>
      <c r="E56" s="88">
        <f>1.18*1.18</f>
        <v>1.3923999999999999</v>
      </c>
      <c r="F56" s="117"/>
      <c r="G56" s="386">
        <f t="shared" si="0"/>
        <v>0</v>
      </c>
    </row>
    <row r="57" spans="1:7" x14ac:dyDescent="0.25">
      <c r="A57" s="70" t="s">
        <v>1235</v>
      </c>
      <c r="B57" s="77">
        <v>314</v>
      </c>
      <c r="C57" s="65" t="s">
        <v>1204</v>
      </c>
      <c r="D57" s="70" t="s">
        <v>10</v>
      </c>
      <c r="E57" s="88">
        <f>2*(0.66*1.18)</f>
        <v>1.5576000000000001</v>
      </c>
      <c r="F57" s="117"/>
      <c r="G57" s="386">
        <f t="shared" si="0"/>
        <v>0</v>
      </c>
    </row>
    <row r="58" spans="1:7" ht="15.75" thickBot="1" x14ac:dyDescent="0.3">
      <c r="A58" s="71" t="s">
        <v>1235</v>
      </c>
      <c r="B58" s="56" t="s">
        <v>1248</v>
      </c>
      <c r="C58" s="69" t="s">
        <v>1204</v>
      </c>
      <c r="D58" s="71" t="s">
        <v>10</v>
      </c>
      <c r="E58" s="68">
        <f>2*(0.585*0.67)</f>
        <v>0.78390000000000004</v>
      </c>
      <c r="F58" s="228"/>
      <c r="G58" s="386">
        <f t="shared" si="0"/>
        <v>0</v>
      </c>
    </row>
    <row r="59" spans="1:7" ht="15.75" thickBot="1" x14ac:dyDescent="0.3">
      <c r="A59" s="231"/>
      <c r="B59" s="226"/>
      <c r="C59" s="183" t="s">
        <v>6</v>
      </c>
      <c r="D59" s="227"/>
      <c r="E59" s="198"/>
      <c r="F59" s="186"/>
      <c r="G59" s="385">
        <f>SUM(G6:G58)</f>
        <v>0</v>
      </c>
    </row>
  </sheetData>
  <sheetProtection algorithmName="SHA-512" hashValue="5LfkL8gJEeP45dLwOSBKHL2basXXTzu6k87GctaA47yN6npgiQsiZHqEXVo/0Cwm2p6wmn2pRUw65irHiZ5kLg==" saltValue="sRwmuH8htinNrHp/4G0y3w==" spinCount="100000" sheet="1" objects="1" scenarios="1" formatCells="0"/>
  <autoFilter ref="A5:G5"/>
  <pageMargins left="0.7" right="0.7" top="0.78740157499999996" bottom="0.78740157499999996" header="0.3" footer="0.3"/>
  <pageSetup paperSize="9" orientation="portrait" r:id="rId1"/>
  <ignoredErrors>
    <ignoredError sqref="B6:B9" numberStoredAsText="1"/>
    <ignoredError sqref="E23 E35" 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>
      <selection activeCell="N24" sqref="N24"/>
    </sheetView>
  </sheetViews>
  <sheetFormatPr baseColWidth="10" defaultRowHeight="15" x14ac:dyDescent="0.25"/>
  <cols>
    <col min="1" max="1" width="14.28515625" customWidth="1"/>
    <col min="2" max="2" width="14.14062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5.7109375" style="94" customWidth="1"/>
    <col min="8" max="8" width="15.7109375" style="380" customWidth="1"/>
  </cols>
  <sheetData>
    <row r="1" spans="1:12" ht="23.25" x14ac:dyDescent="0.35">
      <c r="A1" s="4" t="s">
        <v>0</v>
      </c>
      <c r="C1" s="3"/>
      <c r="D1" s="3"/>
    </row>
    <row r="2" spans="1:12" ht="18.75" x14ac:dyDescent="0.3">
      <c r="C2" s="3"/>
      <c r="D2" s="3"/>
    </row>
    <row r="3" spans="1:12" ht="18.75" x14ac:dyDescent="0.3">
      <c r="C3" s="3" t="s">
        <v>1</v>
      </c>
      <c r="D3" s="3" t="s">
        <v>609</v>
      </c>
    </row>
    <row r="4" spans="1:12" ht="15.75" thickBot="1" x14ac:dyDescent="0.3"/>
    <row r="5" spans="1:12" ht="15.75" thickBot="1" x14ac:dyDescent="0.3">
      <c r="A5" s="241" t="s">
        <v>9</v>
      </c>
      <c r="B5" s="7" t="s">
        <v>14</v>
      </c>
      <c r="C5" s="45" t="s">
        <v>2</v>
      </c>
      <c r="D5" s="129" t="s">
        <v>3</v>
      </c>
      <c r="E5" s="45" t="s">
        <v>5</v>
      </c>
      <c r="F5" s="45" t="s">
        <v>11</v>
      </c>
      <c r="G5" s="113" t="s">
        <v>1105</v>
      </c>
      <c r="H5" s="381" t="s">
        <v>1106</v>
      </c>
      <c r="J5" t="s">
        <v>1210</v>
      </c>
      <c r="K5" t="s">
        <v>1250</v>
      </c>
      <c r="L5" t="s">
        <v>1211</v>
      </c>
    </row>
    <row r="6" spans="1:12" x14ac:dyDescent="0.25">
      <c r="A6" s="11" t="s">
        <v>4</v>
      </c>
      <c r="B6" s="41" t="s">
        <v>12</v>
      </c>
      <c r="C6" s="145" t="s">
        <v>10</v>
      </c>
      <c r="D6" s="146" t="s">
        <v>564</v>
      </c>
      <c r="E6" s="146">
        <v>6</v>
      </c>
      <c r="F6" s="147">
        <v>5.66</v>
      </c>
      <c r="G6" s="155"/>
      <c r="H6" s="386">
        <f>(F6*G6)</f>
        <v>0</v>
      </c>
      <c r="J6" t="s">
        <v>1249</v>
      </c>
      <c r="K6" t="s">
        <v>1250</v>
      </c>
      <c r="L6" t="s">
        <v>1251</v>
      </c>
    </row>
    <row r="7" spans="1:12" x14ac:dyDescent="0.25">
      <c r="A7" s="5"/>
      <c r="B7" s="1"/>
      <c r="C7" s="148" t="s">
        <v>10</v>
      </c>
      <c r="D7" s="77" t="s">
        <v>610</v>
      </c>
      <c r="E7" s="77">
        <v>17</v>
      </c>
      <c r="F7" s="149">
        <v>29.28</v>
      </c>
      <c r="G7" s="156"/>
      <c r="H7" s="386">
        <f t="shared" ref="H7:H46" si="0">(F7*G7)</f>
        <v>0</v>
      </c>
      <c r="J7" t="s">
        <v>1249</v>
      </c>
      <c r="K7" t="s">
        <v>33</v>
      </c>
      <c r="L7" t="s">
        <v>1251</v>
      </c>
    </row>
    <row r="8" spans="1:12" x14ac:dyDescent="0.25">
      <c r="A8" s="5"/>
      <c r="B8" s="1"/>
      <c r="C8" s="148" t="s">
        <v>10</v>
      </c>
      <c r="D8" s="77" t="s">
        <v>611</v>
      </c>
      <c r="E8" s="77">
        <v>13</v>
      </c>
      <c r="F8" s="149">
        <v>26.51</v>
      </c>
      <c r="G8" s="156"/>
      <c r="H8" s="386">
        <f t="shared" si="0"/>
        <v>0</v>
      </c>
      <c r="J8" t="s">
        <v>1210</v>
      </c>
      <c r="K8" t="s">
        <v>33</v>
      </c>
      <c r="L8" t="s">
        <v>1251</v>
      </c>
    </row>
    <row r="9" spans="1:12" x14ac:dyDescent="0.25">
      <c r="A9" s="5"/>
      <c r="B9" s="1"/>
      <c r="C9" s="148" t="s">
        <v>10</v>
      </c>
      <c r="D9" s="77" t="s">
        <v>612</v>
      </c>
      <c r="E9" s="77">
        <v>2</v>
      </c>
      <c r="F9" s="149">
        <v>4.82</v>
      </c>
      <c r="G9" s="156"/>
      <c r="H9" s="386">
        <f t="shared" si="0"/>
        <v>0</v>
      </c>
    </row>
    <row r="10" spans="1:12" x14ac:dyDescent="0.25">
      <c r="A10" s="5"/>
      <c r="B10" s="1"/>
      <c r="C10" s="148" t="s">
        <v>10</v>
      </c>
      <c r="D10" s="77" t="s">
        <v>613</v>
      </c>
      <c r="E10" s="77">
        <v>10</v>
      </c>
      <c r="F10" s="149">
        <v>28.29</v>
      </c>
      <c r="G10" s="156"/>
      <c r="H10" s="386">
        <f t="shared" si="0"/>
        <v>0</v>
      </c>
    </row>
    <row r="11" spans="1:12" x14ac:dyDescent="0.25">
      <c r="A11" s="9"/>
      <c r="B11" s="1" t="s">
        <v>17</v>
      </c>
      <c r="C11" s="148" t="s">
        <v>10</v>
      </c>
      <c r="D11" s="77" t="s">
        <v>614</v>
      </c>
      <c r="E11" s="77">
        <v>2</v>
      </c>
      <c r="F11" s="149">
        <v>9.89</v>
      </c>
      <c r="G11" s="156"/>
      <c r="H11" s="386">
        <f t="shared" si="0"/>
        <v>0</v>
      </c>
    </row>
    <row r="12" spans="1:12" x14ac:dyDescent="0.25">
      <c r="A12" s="9"/>
      <c r="B12" s="1"/>
      <c r="C12" s="148" t="s">
        <v>10</v>
      </c>
      <c r="D12" s="77" t="s">
        <v>36</v>
      </c>
      <c r="E12" s="77">
        <v>1</v>
      </c>
      <c r="F12" s="149">
        <v>2.42</v>
      </c>
      <c r="G12" s="156"/>
      <c r="H12" s="386">
        <f t="shared" si="0"/>
        <v>0</v>
      </c>
    </row>
    <row r="13" spans="1:12" x14ac:dyDescent="0.25">
      <c r="A13" s="9"/>
      <c r="B13" s="1" t="s">
        <v>34</v>
      </c>
      <c r="C13" s="148" t="s">
        <v>10</v>
      </c>
      <c r="D13" s="143" t="s">
        <v>76</v>
      </c>
      <c r="E13" s="77">
        <v>2</v>
      </c>
      <c r="F13" s="149">
        <v>1.26</v>
      </c>
      <c r="G13" s="156"/>
      <c r="H13" s="386">
        <f t="shared" si="0"/>
        <v>0</v>
      </c>
    </row>
    <row r="14" spans="1:12" x14ac:dyDescent="0.25">
      <c r="A14" s="5"/>
      <c r="B14" s="1" t="s">
        <v>615</v>
      </c>
      <c r="C14" s="148" t="s">
        <v>10</v>
      </c>
      <c r="D14" s="77" t="s">
        <v>616</v>
      </c>
      <c r="E14" s="77">
        <v>1</v>
      </c>
      <c r="F14" s="149">
        <v>2.61</v>
      </c>
      <c r="G14" s="156"/>
      <c r="H14" s="386">
        <f t="shared" si="0"/>
        <v>0</v>
      </c>
    </row>
    <row r="15" spans="1:12" x14ac:dyDescent="0.25">
      <c r="A15" s="93"/>
      <c r="B15" s="83" t="s">
        <v>109</v>
      </c>
      <c r="C15" s="151" t="s">
        <v>10</v>
      </c>
      <c r="D15" s="158"/>
      <c r="E15" s="144">
        <v>1</v>
      </c>
      <c r="F15" s="152">
        <v>236.11</v>
      </c>
      <c r="G15" s="156"/>
      <c r="H15" s="386">
        <f t="shared" si="0"/>
        <v>0</v>
      </c>
    </row>
    <row r="16" spans="1:12" ht="15.75" thickBot="1" x14ac:dyDescent="0.3">
      <c r="A16" s="6"/>
      <c r="B16" s="2" t="s">
        <v>617</v>
      </c>
      <c r="C16" s="148" t="s">
        <v>10</v>
      </c>
      <c r="D16" s="77" t="s">
        <v>614</v>
      </c>
      <c r="E16" s="77">
        <v>1</v>
      </c>
      <c r="F16" s="149">
        <v>4.9400000000000004</v>
      </c>
      <c r="G16" s="156"/>
      <c r="H16" s="386">
        <f t="shared" si="0"/>
        <v>0</v>
      </c>
    </row>
    <row r="17" spans="1:8" x14ac:dyDescent="0.25">
      <c r="A17" s="12" t="s">
        <v>7</v>
      </c>
      <c r="B17" s="41" t="s">
        <v>12</v>
      </c>
      <c r="C17" s="148" t="s">
        <v>10</v>
      </c>
      <c r="D17" s="77" t="s">
        <v>618</v>
      </c>
      <c r="E17" s="77">
        <v>2</v>
      </c>
      <c r="F17" s="149">
        <v>5.04</v>
      </c>
      <c r="G17" s="156"/>
      <c r="H17" s="386">
        <f t="shared" si="0"/>
        <v>0</v>
      </c>
    </row>
    <row r="18" spans="1:8" x14ac:dyDescent="0.25">
      <c r="A18" s="5"/>
      <c r="B18" s="1"/>
      <c r="C18" s="148" t="s">
        <v>10</v>
      </c>
      <c r="D18" s="77" t="s">
        <v>619</v>
      </c>
      <c r="E18" s="77">
        <v>28</v>
      </c>
      <c r="F18" s="149">
        <v>88.15</v>
      </c>
      <c r="G18" s="156"/>
      <c r="H18" s="386">
        <f t="shared" si="0"/>
        <v>0</v>
      </c>
    </row>
    <row r="19" spans="1:8" x14ac:dyDescent="0.25">
      <c r="A19" s="5"/>
      <c r="B19" s="1"/>
      <c r="C19" s="148" t="s">
        <v>10</v>
      </c>
      <c r="D19" s="77" t="s">
        <v>620</v>
      </c>
      <c r="E19" s="77">
        <v>17</v>
      </c>
      <c r="F19" s="149">
        <v>76.319999999999993</v>
      </c>
      <c r="G19" s="156"/>
      <c r="H19" s="386">
        <f t="shared" si="0"/>
        <v>0</v>
      </c>
    </row>
    <row r="20" spans="1:8" x14ac:dyDescent="0.25">
      <c r="A20" s="5"/>
      <c r="B20" s="1" t="s">
        <v>44</v>
      </c>
      <c r="C20" s="148" t="s">
        <v>10</v>
      </c>
      <c r="D20" s="77" t="s">
        <v>621</v>
      </c>
      <c r="E20" s="77">
        <v>1</v>
      </c>
      <c r="F20" s="149">
        <v>0.71</v>
      </c>
      <c r="G20" s="156"/>
      <c r="H20" s="386">
        <f t="shared" si="0"/>
        <v>0</v>
      </c>
    </row>
    <row r="21" spans="1:8" x14ac:dyDescent="0.25">
      <c r="A21" s="9"/>
      <c r="B21" s="1" t="s">
        <v>17</v>
      </c>
      <c r="C21" s="148" t="s">
        <v>10</v>
      </c>
      <c r="D21" s="77" t="s">
        <v>36</v>
      </c>
      <c r="E21" s="77">
        <v>2</v>
      </c>
      <c r="F21" s="149">
        <v>4.84</v>
      </c>
      <c r="G21" s="156"/>
      <c r="H21" s="386">
        <f t="shared" si="0"/>
        <v>0</v>
      </c>
    </row>
    <row r="22" spans="1:8" x14ac:dyDescent="0.25">
      <c r="A22" s="5"/>
      <c r="B22" s="1"/>
      <c r="C22" s="148" t="s">
        <v>10</v>
      </c>
      <c r="D22" s="77" t="s">
        <v>614</v>
      </c>
      <c r="E22" s="77">
        <v>1</v>
      </c>
      <c r="F22" s="149">
        <v>4.9400000000000004</v>
      </c>
      <c r="G22" s="156"/>
      <c r="H22" s="386">
        <f t="shared" si="0"/>
        <v>0</v>
      </c>
    </row>
    <row r="23" spans="1:8" x14ac:dyDescent="0.25">
      <c r="A23" s="5"/>
      <c r="B23" s="1" t="s">
        <v>34</v>
      </c>
      <c r="C23" s="148" t="s">
        <v>10</v>
      </c>
      <c r="D23" s="77" t="s">
        <v>116</v>
      </c>
      <c r="E23" s="77">
        <v>1</v>
      </c>
      <c r="F23" s="149">
        <v>0.97</v>
      </c>
      <c r="G23" s="156"/>
      <c r="H23" s="386">
        <f t="shared" si="0"/>
        <v>0</v>
      </c>
    </row>
    <row r="24" spans="1:8" x14ac:dyDescent="0.25">
      <c r="A24" s="5"/>
      <c r="B24" s="1"/>
      <c r="C24" s="148" t="s">
        <v>10</v>
      </c>
      <c r="D24" s="143" t="s">
        <v>53</v>
      </c>
      <c r="E24" s="77">
        <v>1</v>
      </c>
      <c r="F24" s="149">
        <v>1.74</v>
      </c>
      <c r="G24" s="156"/>
      <c r="H24" s="386">
        <f t="shared" si="0"/>
        <v>0</v>
      </c>
    </row>
    <row r="25" spans="1:8" x14ac:dyDescent="0.25">
      <c r="A25" s="5"/>
      <c r="B25" s="1"/>
      <c r="C25" s="148" t="s">
        <v>10</v>
      </c>
      <c r="D25" s="143" t="s">
        <v>54</v>
      </c>
      <c r="E25" s="77">
        <v>1</v>
      </c>
      <c r="F25" s="149">
        <v>0.93</v>
      </c>
      <c r="G25" s="156"/>
      <c r="H25" s="386">
        <f t="shared" si="0"/>
        <v>0</v>
      </c>
    </row>
    <row r="26" spans="1:8" x14ac:dyDescent="0.25">
      <c r="A26" s="5"/>
      <c r="B26" s="1"/>
      <c r="C26" s="148" t="s">
        <v>10</v>
      </c>
      <c r="D26" s="143" t="s">
        <v>622</v>
      </c>
      <c r="E26" s="77">
        <v>1</v>
      </c>
      <c r="F26" s="149">
        <v>4.6100000000000003</v>
      </c>
      <c r="G26" s="156"/>
      <c r="H26" s="386">
        <f t="shared" si="0"/>
        <v>0</v>
      </c>
    </row>
    <row r="27" spans="1:8" ht="15.75" thickBot="1" x14ac:dyDescent="0.3">
      <c r="A27" s="5"/>
      <c r="B27" s="1" t="s">
        <v>623</v>
      </c>
      <c r="C27" s="148" t="s">
        <v>10</v>
      </c>
      <c r="D27" s="143" t="s">
        <v>614</v>
      </c>
      <c r="E27" s="77">
        <v>1</v>
      </c>
      <c r="F27" s="149">
        <v>4.9400000000000004</v>
      </c>
      <c r="G27" s="156"/>
      <c r="H27" s="386">
        <f t="shared" si="0"/>
        <v>0</v>
      </c>
    </row>
    <row r="28" spans="1:8" x14ac:dyDescent="0.25">
      <c r="A28" s="12" t="s">
        <v>87</v>
      </c>
      <c r="B28" s="41" t="s">
        <v>12</v>
      </c>
      <c r="C28" s="148" t="s">
        <v>10</v>
      </c>
      <c r="D28" s="77" t="s">
        <v>624</v>
      </c>
      <c r="E28" s="77">
        <v>2</v>
      </c>
      <c r="F28" s="149">
        <v>4.0999999999999996</v>
      </c>
      <c r="G28" s="156"/>
      <c r="H28" s="386">
        <f t="shared" si="0"/>
        <v>0</v>
      </c>
    </row>
    <row r="29" spans="1:8" x14ac:dyDescent="0.25">
      <c r="A29" s="5"/>
      <c r="B29" s="1"/>
      <c r="C29" s="148" t="s">
        <v>10</v>
      </c>
      <c r="D29" s="77" t="s">
        <v>619</v>
      </c>
      <c r="E29" s="77">
        <v>30</v>
      </c>
      <c r="F29" s="149">
        <v>94.45</v>
      </c>
      <c r="G29" s="156"/>
      <c r="H29" s="386">
        <f t="shared" si="0"/>
        <v>0</v>
      </c>
    </row>
    <row r="30" spans="1:8" x14ac:dyDescent="0.25">
      <c r="A30" s="5"/>
      <c r="B30" s="1"/>
      <c r="C30" s="148" t="s">
        <v>10</v>
      </c>
      <c r="D30" s="77" t="s">
        <v>625</v>
      </c>
      <c r="E30" s="77">
        <v>3</v>
      </c>
      <c r="F30" s="149">
        <v>11.16</v>
      </c>
      <c r="G30" s="156"/>
      <c r="H30" s="386">
        <f t="shared" si="0"/>
        <v>0</v>
      </c>
    </row>
    <row r="31" spans="1:8" x14ac:dyDescent="0.25">
      <c r="A31" s="5"/>
      <c r="B31" s="1"/>
      <c r="C31" s="148" t="s">
        <v>10</v>
      </c>
      <c r="D31" s="77" t="s">
        <v>620</v>
      </c>
      <c r="E31" s="77">
        <v>14</v>
      </c>
      <c r="F31" s="149">
        <v>62.85</v>
      </c>
      <c r="G31" s="156"/>
      <c r="H31" s="386">
        <f t="shared" si="0"/>
        <v>0</v>
      </c>
    </row>
    <row r="32" spans="1:8" x14ac:dyDescent="0.25">
      <c r="A32" s="5"/>
      <c r="B32" s="1" t="s">
        <v>16</v>
      </c>
      <c r="C32" s="148" t="s">
        <v>10</v>
      </c>
      <c r="D32" s="77" t="s">
        <v>36</v>
      </c>
      <c r="E32" s="77">
        <v>2</v>
      </c>
      <c r="F32" s="149">
        <v>4.84</v>
      </c>
      <c r="G32" s="156"/>
      <c r="H32" s="386">
        <f t="shared" si="0"/>
        <v>0</v>
      </c>
    </row>
    <row r="33" spans="1:8" x14ac:dyDescent="0.25">
      <c r="A33" s="5"/>
      <c r="B33" s="1"/>
      <c r="C33" s="148" t="s">
        <v>10</v>
      </c>
      <c r="D33" s="77" t="s">
        <v>614</v>
      </c>
      <c r="E33" s="77">
        <v>1</v>
      </c>
      <c r="F33" s="149">
        <v>4.9400000000000004</v>
      </c>
      <c r="G33" s="156"/>
      <c r="H33" s="386">
        <f t="shared" si="0"/>
        <v>0</v>
      </c>
    </row>
    <row r="34" spans="1:8" x14ac:dyDescent="0.25">
      <c r="A34" s="5"/>
      <c r="B34" s="1" t="s">
        <v>44</v>
      </c>
      <c r="C34" s="148" t="s">
        <v>10</v>
      </c>
      <c r="D34" s="77" t="s">
        <v>621</v>
      </c>
      <c r="E34" s="77">
        <v>1</v>
      </c>
      <c r="F34" s="149">
        <v>0.71</v>
      </c>
      <c r="G34" s="156"/>
      <c r="H34" s="386">
        <f t="shared" si="0"/>
        <v>0</v>
      </c>
    </row>
    <row r="35" spans="1:8" ht="15.75" thickBot="1" x14ac:dyDescent="0.3">
      <c r="A35" s="6"/>
      <c r="B35" s="2" t="s">
        <v>623</v>
      </c>
      <c r="C35" s="148" t="s">
        <v>10</v>
      </c>
      <c r="D35" s="143" t="s">
        <v>614</v>
      </c>
      <c r="E35" s="77">
        <v>1</v>
      </c>
      <c r="F35" s="149">
        <v>4.9400000000000004</v>
      </c>
      <c r="G35" s="156"/>
      <c r="H35" s="386">
        <f t="shared" si="0"/>
        <v>0</v>
      </c>
    </row>
    <row r="36" spans="1:8" x14ac:dyDescent="0.25">
      <c r="A36" s="12" t="s">
        <v>8</v>
      </c>
      <c r="B36" s="41" t="s">
        <v>12</v>
      </c>
      <c r="C36" s="148" t="s">
        <v>10</v>
      </c>
      <c r="D36" s="77" t="s">
        <v>626</v>
      </c>
      <c r="E36" s="77">
        <v>4</v>
      </c>
      <c r="F36" s="149">
        <v>1.75</v>
      </c>
      <c r="G36" s="156"/>
      <c r="H36" s="386">
        <f t="shared" si="0"/>
        <v>0</v>
      </c>
    </row>
    <row r="37" spans="1:8" x14ac:dyDescent="0.25">
      <c r="A37" s="5"/>
      <c r="C37" s="148" t="s">
        <v>10</v>
      </c>
      <c r="D37" s="77" t="s">
        <v>107</v>
      </c>
      <c r="E37" s="77">
        <v>2</v>
      </c>
      <c r="F37" s="149">
        <v>1.9</v>
      </c>
      <c r="G37" s="156"/>
      <c r="H37" s="386">
        <f t="shared" si="0"/>
        <v>0</v>
      </c>
    </row>
    <row r="38" spans="1:8" x14ac:dyDescent="0.25">
      <c r="A38" s="5"/>
      <c r="C38" s="148" t="s">
        <v>10</v>
      </c>
      <c r="D38" s="77" t="s">
        <v>627</v>
      </c>
      <c r="E38" s="77">
        <v>3</v>
      </c>
      <c r="F38" s="149">
        <v>4.6900000000000004</v>
      </c>
      <c r="G38" s="156"/>
      <c r="H38" s="386">
        <f t="shared" si="0"/>
        <v>0</v>
      </c>
    </row>
    <row r="39" spans="1:8" x14ac:dyDescent="0.25">
      <c r="A39" s="5"/>
      <c r="C39" s="148" t="s">
        <v>10</v>
      </c>
      <c r="D39" s="77" t="s">
        <v>628</v>
      </c>
      <c r="E39" s="77">
        <v>2</v>
      </c>
      <c r="F39" s="149">
        <v>4.08</v>
      </c>
      <c r="G39" s="156"/>
      <c r="H39" s="386">
        <f t="shared" si="0"/>
        <v>0</v>
      </c>
    </row>
    <row r="40" spans="1:8" x14ac:dyDescent="0.25">
      <c r="A40" s="5"/>
      <c r="C40" s="148" t="s">
        <v>10</v>
      </c>
      <c r="D40" s="77" t="s">
        <v>629</v>
      </c>
      <c r="E40" s="77">
        <v>26</v>
      </c>
      <c r="F40" s="149">
        <v>38.86</v>
      </c>
      <c r="G40" s="156"/>
      <c r="H40" s="386">
        <f t="shared" si="0"/>
        <v>0</v>
      </c>
    </row>
    <row r="41" spans="1:8" x14ac:dyDescent="0.25">
      <c r="A41" s="5"/>
      <c r="C41" s="148" t="s">
        <v>10</v>
      </c>
      <c r="D41" s="77" t="s">
        <v>630</v>
      </c>
      <c r="E41" s="77">
        <v>8</v>
      </c>
      <c r="F41" s="149">
        <v>18.89</v>
      </c>
      <c r="G41" s="156"/>
      <c r="H41" s="386">
        <f t="shared" si="0"/>
        <v>0</v>
      </c>
    </row>
    <row r="42" spans="1:8" x14ac:dyDescent="0.25">
      <c r="A42" s="5"/>
      <c r="C42" s="148" t="s">
        <v>10</v>
      </c>
      <c r="D42" s="77" t="s">
        <v>631</v>
      </c>
      <c r="E42" s="77">
        <v>2</v>
      </c>
      <c r="F42" s="149">
        <v>5.43</v>
      </c>
      <c r="G42" s="156"/>
      <c r="H42" s="386">
        <f t="shared" si="0"/>
        <v>0</v>
      </c>
    </row>
    <row r="43" spans="1:8" x14ac:dyDescent="0.25">
      <c r="A43" s="5"/>
      <c r="C43" s="148" t="s">
        <v>10</v>
      </c>
      <c r="D43" s="77" t="s">
        <v>632</v>
      </c>
      <c r="E43" s="77">
        <v>1</v>
      </c>
      <c r="F43" s="149">
        <v>3.66</v>
      </c>
      <c r="G43" s="156"/>
      <c r="H43" s="386">
        <f t="shared" si="0"/>
        <v>0</v>
      </c>
    </row>
    <row r="44" spans="1:8" x14ac:dyDescent="0.25">
      <c r="A44" s="5"/>
      <c r="B44" s="1" t="s">
        <v>17</v>
      </c>
      <c r="C44" s="148" t="s">
        <v>10</v>
      </c>
      <c r="D44" s="77" t="s">
        <v>36</v>
      </c>
      <c r="E44" s="77">
        <v>3</v>
      </c>
      <c r="F44" s="149">
        <v>7.25</v>
      </c>
      <c r="G44" s="156"/>
      <c r="H44" s="386">
        <f t="shared" si="0"/>
        <v>0</v>
      </c>
    </row>
    <row r="45" spans="1:8" x14ac:dyDescent="0.25">
      <c r="A45" s="5"/>
      <c r="C45" s="148" t="s">
        <v>10</v>
      </c>
      <c r="D45" s="77" t="s">
        <v>633</v>
      </c>
      <c r="E45" s="77">
        <v>1</v>
      </c>
      <c r="F45" s="149">
        <v>4.7300000000000004</v>
      </c>
      <c r="G45" s="196"/>
      <c r="H45" s="386">
        <f t="shared" si="0"/>
        <v>0</v>
      </c>
    </row>
    <row r="46" spans="1:8" ht="15.75" thickBot="1" x14ac:dyDescent="0.3">
      <c r="A46" s="239" t="s">
        <v>143</v>
      </c>
      <c r="B46" s="240" t="s">
        <v>33</v>
      </c>
      <c r="C46" s="159" t="s">
        <v>13</v>
      </c>
      <c r="D46" s="160"/>
      <c r="E46" s="160"/>
      <c r="F46" s="161">
        <v>29.23</v>
      </c>
      <c r="G46" s="196"/>
      <c r="H46" s="386">
        <f t="shared" si="0"/>
        <v>0</v>
      </c>
    </row>
    <row r="47" spans="1:8" ht="15.75" thickBot="1" x14ac:dyDescent="0.3">
      <c r="A47" s="174"/>
      <c r="B47" s="232" t="s">
        <v>1283</v>
      </c>
      <c r="C47" s="237"/>
      <c r="D47" s="237"/>
      <c r="E47" s="237"/>
      <c r="F47" s="238"/>
      <c r="G47" s="177"/>
      <c r="H47" s="391"/>
    </row>
    <row r="48" spans="1:8" ht="15.75" thickBot="1" x14ac:dyDescent="0.3">
      <c r="A48" s="182"/>
      <c r="B48" s="183" t="s">
        <v>6</v>
      </c>
      <c r="C48" s="184"/>
      <c r="D48" s="183"/>
      <c r="E48" s="185"/>
      <c r="F48" s="184"/>
      <c r="G48" s="186"/>
      <c r="H48" s="385">
        <f>SUM(H6:H47)</f>
        <v>0</v>
      </c>
    </row>
  </sheetData>
  <sheetProtection algorithmName="SHA-512" hashValue="f8HORTayEv0Y+Gy5CfXHKdx0wPk/BthZtDByYMhig0QeejKLcypDZVM3AganTz7jiPcIr87CSd8fR7ek4+vrwA==" saltValue="XjHZ0qbHDCyxDoLlpBA7sg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L27" sqref="L27"/>
    </sheetView>
  </sheetViews>
  <sheetFormatPr baseColWidth="10" defaultRowHeight="15" x14ac:dyDescent="0.25"/>
  <cols>
    <col min="1" max="1" width="14.28515625" customWidth="1"/>
    <col min="2" max="2" width="14.570312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7.7109375" style="94" customWidth="1"/>
    <col min="8" max="8" width="17.7109375" style="380" customWidth="1"/>
  </cols>
  <sheetData>
    <row r="1" spans="1:12" ht="23.25" x14ac:dyDescent="0.35">
      <c r="A1" s="4" t="s">
        <v>0</v>
      </c>
      <c r="C1" s="3"/>
      <c r="D1" s="3"/>
    </row>
    <row r="2" spans="1:12" ht="18.75" x14ac:dyDescent="0.3">
      <c r="C2" s="3"/>
      <c r="D2" s="3"/>
    </row>
    <row r="3" spans="1:12" ht="18.75" x14ac:dyDescent="0.3">
      <c r="C3" s="3" t="s">
        <v>1</v>
      </c>
      <c r="D3" s="3" t="s">
        <v>634</v>
      </c>
    </row>
    <row r="4" spans="1:12" ht="15.75" thickBot="1" x14ac:dyDescent="0.3"/>
    <row r="5" spans="1:12" ht="15.75" thickBot="1" x14ac:dyDescent="0.3">
      <c r="A5" s="241" t="s">
        <v>9</v>
      </c>
      <c r="B5" s="7" t="s">
        <v>14</v>
      </c>
      <c r="C5" s="45" t="s">
        <v>2</v>
      </c>
      <c r="D5" s="129" t="s">
        <v>3</v>
      </c>
      <c r="E5" s="45" t="s">
        <v>5</v>
      </c>
      <c r="F5" s="45" t="s">
        <v>11</v>
      </c>
      <c r="G5" s="113" t="s">
        <v>1105</v>
      </c>
      <c r="H5" s="381" t="s">
        <v>1106</v>
      </c>
      <c r="J5" t="s">
        <v>1210</v>
      </c>
      <c r="K5" t="s">
        <v>1250</v>
      </c>
      <c r="L5" t="s">
        <v>1211</v>
      </c>
    </row>
    <row r="6" spans="1:12" x14ac:dyDescent="0.25">
      <c r="A6" s="11" t="s">
        <v>4</v>
      </c>
      <c r="B6" s="21" t="s">
        <v>12</v>
      </c>
      <c r="C6" s="145" t="s">
        <v>10</v>
      </c>
      <c r="D6" s="146" t="s">
        <v>147</v>
      </c>
      <c r="E6" s="146">
        <v>7</v>
      </c>
      <c r="F6" s="147">
        <v>11.28</v>
      </c>
      <c r="G6" s="138"/>
      <c r="H6" s="386">
        <f>(F6*G6)</f>
        <v>0</v>
      </c>
      <c r="J6" t="s">
        <v>1249</v>
      </c>
      <c r="K6" t="s">
        <v>1250</v>
      </c>
      <c r="L6" t="s">
        <v>1251</v>
      </c>
    </row>
    <row r="7" spans="1:12" x14ac:dyDescent="0.25">
      <c r="A7" s="11"/>
      <c r="B7" s="25"/>
      <c r="C7" s="148" t="s">
        <v>13</v>
      </c>
      <c r="D7" s="77" t="s">
        <v>147</v>
      </c>
      <c r="E7" s="77">
        <v>1</v>
      </c>
      <c r="F7" s="149">
        <v>1.61</v>
      </c>
      <c r="G7" s="128"/>
      <c r="H7" s="386">
        <f t="shared" ref="H7:H38" si="0">(F7*G7)</f>
        <v>0</v>
      </c>
      <c r="J7" t="s">
        <v>1249</v>
      </c>
      <c r="K7" t="s">
        <v>33</v>
      </c>
      <c r="L7" t="s">
        <v>1251</v>
      </c>
    </row>
    <row r="8" spans="1:12" x14ac:dyDescent="0.25">
      <c r="A8" s="5"/>
      <c r="B8" s="25"/>
      <c r="C8" s="148" t="s">
        <v>10</v>
      </c>
      <c r="D8" s="77" t="s">
        <v>635</v>
      </c>
      <c r="E8" s="77">
        <v>1</v>
      </c>
      <c r="F8" s="149">
        <v>3.06</v>
      </c>
      <c r="G8" s="128"/>
      <c r="H8" s="386">
        <f t="shared" si="0"/>
        <v>0</v>
      </c>
      <c r="J8" t="s">
        <v>1210</v>
      </c>
      <c r="K8" t="s">
        <v>33</v>
      </c>
      <c r="L8" t="s">
        <v>1251</v>
      </c>
    </row>
    <row r="9" spans="1:12" x14ac:dyDescent="0.25">
      <c r="A9" s="5"/>
      <c r="B9" s="25"/>
      <c r="C9" s="148" t="s">
        <v>10</v>
      </c>
      <c r="D9" s="77" t="s">
        <v>636</v>
      </c>
      <c r="E9" s="77">
        <v>1</v>
      </c>
      <c r="F9" s="149">
        <v>1.53</v>
      </c>
      <c r="G9" s="128"/>
      <c r="H9" s="386">
        <f t="shared" si="0"/>
        <v>0</v>
      </c>
    </row>
    <row r="10" spans="1:12" x14ac:dyDescent="0.25">
      <c r="A10" s="5"/>
      <c r="B10" s="25"/>
      <c r="C10" s="148"/>
      <c r="D10" s="77"/>
      <c r="E10" s="77"/>
      <c r="F10" s="149"/>
      <c r="G10" s="128"/>
      <c r="H10" s="386">
        <f t="shared" si="0"/>
        <v>0</v>
      </c>
    </row>
    <row r="11" spans="1:12" x14ac:dyDescent="0.25">
      <c r="A11" s="5"/>
      <c r="B11" s="25" t="s">
        <v>34</v>
      </c>
      <c r="C11" s="148" t="s">
        <v>10</v>
      </c>
      <c r="D11" s="77" t="s">
        <v>74</v>
      </c>
      <c r="E11" s="77">
        <v>1</v>
      </c>
      <c r="F11" s="149">
        <v>1.03</v>
      </c>
      <c r="G11" s="128"/>
      <c r="H11" s="386">
        <f t="shared" si="0"/>
        <v>0</v>
      </c>
    </row>
    <row r="12" spans="1:12" ht="15.75" thickBot="1" x14ac:dyDescent="0.3">
      <c r="A12" s="5"/>
      <c r="B12" s="25"/>
      <c r="C12" s="148"/>
      <c r="D12" s="77"/>
      <c r="E12" s="77"/>
      <c r="F12" s="149"/>
      <c r="G12" s="128"/>
      <c r="H12" s="386">
        <f t="shared" si="0"/>
        <v>0</v>
      </c>
    </row>
    <row r="13" spans="1:12" x14ac:dyDescent="0.25">
      <c r="A13" s="12" t="s">
        <v>7</v>
      </c>
      <c r="B13" s="21" t="s">
        <v>12</v>
      </c>
      <c r="C13" s="148" t="s">
        <v>10</v>
      </c>
      <c r="D13" s="77" t="s">
        <v>79</v>
      </c>
      <c r="E13" s="77">
        <v>10</v>
      </c>
      <c r="F13" s="149">
        <v>30.92</v>
      </c>
      <c r="G13" s="128"/>
      <c r="H13" s="386">
        <f t="shared" si="0"/>
        <v>0</v>
      </c>
    </row>
    <row r="14" spans="1:12" x14ac:dyDescent="0.25">
      <c r="A14" s="11"/>
      <c r="B14" s="25"/>
      <c r="C14" s="148" t="s">
        <v>13</v>
      </c>
      <c r="D14" s="77" t="s">
        <v>79</v>
      </c>
      <c r="E14" s="77">
        <v>1</v>
      </c>
      <c r="F14" s="149">
        <v>3.09</v>
      </c>
      <c r="G14" s="128"/>
      <c r="H14" s="386">
        <f t="shared" si="0"/>
        <v>0</v>
      </c>
    </row>
    <row r="15" spans="1:12" x14ac:dyDescent="0.25">
      <c r="A15" s="5"/>
      <c r="B15" s="25"/>
      <c r="C15" s="148"/>
      <c r="D15" s="77"/>
      <c r="E15" s="77"/>
      <c r="F15" s="149"/>
      <c r="G15" s="128"/>
      <c r="H15" s="386">
        <f t="shared" si="0"/>
        <v>0</v>
      </c>
    </row>
    <row r="16" spans="1:12" x14ac:dyDescent="0.25">
      <c r="A16" s="5"/>
      <c r="B16" s="25" t="s">
        <v>34</v>
      </c>
      <c r="C16" s="148" t="s">
        <v>10</v>
      </c>
      <c r="D16" s="77" t="s">
        <v>53</v>
      </c>
      <c r="E16" s="77">
        <v>1</v>
      </c>
      <c r="F16" s="149">
        <v>1.74</v>
      </c>
      <c r="G16" s="128"/>
      <c r="H16" s="386">
        <f t="shared" si="0"/>
        <v>0</v>
      </c>
    </row>
    <row r="17" spans="1:8" x14ac:dyDescent="0.25">
      <c r="A17" s="5"/>
      <c r="B17" s="25"/>
      <c r="C17" s="148" t="s">
        <v>10</v>
      </c>
      <c r="D17" s="77" t="s">
        <v>54</v>
      </c>
      <c r="E17" s="77">
        <v>1</v>
      </c>
      <c r="F17" s="149">
        <v>0.93</v>
      </c>
      <c r="G17" s="128"/>
      <c r="H17" s="386">
        <f t="shared" si="0"/>
        <v>0</v>
      </c>
    </row>
    <row r="18" spans="1:8" x14ac:dyDescent="0.25">
      <c r="A18" s="5"/>
      <c r="B18" s="25"/>
      <c r="C18" s="148" t="s">
        <v>10</v>
      </c>
      <c r="D18" s="77" t="s">
        <v>637</v>
      </c>
      <c r="E18" s="77">
        <v>1</v>
      </c>
      <c r="F18" s="149">
        <v>3.72</v>
      </c>
      <c r="G18" s="128"/>
      <c r="H18" s="386">
        <f t="shared" si="0"/>
        <v>0</v>
      </c>
    </row>
    <row r="19" spans="1:8" x14ac:dyDescent="0.25">
      <c r="A19" s="5"/>
      <c r="B19" s="25"/>
      <c r="C19" s="148"/>
      <c r="D19" s="77"/>
      <c r="E19" s="77"/>
      <c r="F19" s="149"/>
      <c r="G19" s="128"/>
      <c r="H19" s="386">
        <f t="shared" si="0"/>
        <v>0</v>
      </c>
    </row>
    <row r="20" spans="1:8" x14ac:dyDescent="0.25">
      <c r="A20" s="5"/>
      <c r="B20" s="25" t="s">
        <v>17</v>
      </c>
      <c r="C20" s="148" t="s">
        <v>10</v>
      </c>
      <c r="D20" s="77" t="s">
        <v>638</v>
      </c>
      <c r="E20" s="77">
        <v>1</v>
      </c>
      <c r="F20" s="149">
        <v>0.64</v>
      </c>
      <c r="G20" s="128"/>
      <c r="H20" s="386">
        <f t="shared" si="0"/>
        <v>0</v>
      </c>
    </row>
    <row r="21" spans="1:8" ht="15.75" thickBot="1" x14ac:dyDescent="0.3">
      <c r="A21" s="6"/>
      <c r="B21" s="31"/>
      <c r="C21" s="150"/>
      <c r="D21" s="65"/>
      <c r="E21" s="65"/>
      <c r="F21" s="153"/>
      <c r="G21" s="128"/>
      <c r="H21" s="386">
        <f t="shared" si="0"/>
        <v>0</v>
      </c>
    </row>
    <row r="22" spans="1:8" x14ac:dyDescent="0.25">
      <c r="A22" s="12" t="s">
        <v>87</v>
      </c>
      <c r="B22" s="21" t="s">
        <v>12</v>
      </c>
      <c r="C22" s="148" t="s">
        <v>10</v>
      </c>
      <c r="D22" s="77" t="s">
        <v>635</v>
      </c>
      <c r="E22" s="77">
        <v>1</v>
      </c>
      <c r="F22" s="149">
        <v>3.06</v>
      </c>
      <c r="G22" s="128"/>
      <c r="H22" s="386">
        <f t="shared" si="0"/>
        <v>0</v>
      </c>
    </row>
    <row r="23" spans="1:8" x14ac:dyDescent="0.25">
      <c r="A23" s="1"/>
      <c r="B23" s="25"/>
      <c r="C23" s="148" t="s">
        <v>10</v>
      </c>
      <c r="D23" s="77" t="s">
        <v>79</v>
      </c>
      <c r="E23" s="77">
        <v>1</v>
      </c>
      <c r="F23" s="149">
        <v>3.09</v>
      </c>
      <c r="G23" s="128"/>
      <c r="H23" s="386">
        <f t="shared" si="0"/>
        <v>0</v>
      </c>
    </row>
    <row r="24" spans="1:8" x14ac:dyDescent="0.25">
      <c r="A24" s="1"/>
      <c r="B24" s="25"/>
      <c r="C24" s="148" t="s">
        <v>151</v>
      </c>
      <c r="D24" s="77" t="s">
        <v>79</v>
      </c>
      <c r="E24" s="77">
        <v>9</v>
      </c>
      <c r="F24" s="149">
        <v>27.82</v>
      </c>
      <c r="G24" s="128"/>
      <c r="H24" s="386">
        <f t="shared" si="0"/>
        <v>0</v>
      </c>
    </row>
    <row r="25" spans="1:8" x14ac:dyDescent="0.25">
      <c r="A25" s="1"/>
      <c r="B25" s="25"/>
      <c r="C25" s="148" t="s">
        <v>13</v>
      </c>
      <c r="D25" s="77" t="s">
        <v>79</v>
      </c>
      <c r="E25" s="77">
        <v>1</v>
      </c>
      <c r="F25" s="149">
        <v>3.09</v>
      </c>
      <c r="G25" s="128"/>
      <c r="H25" s="386">
        <f t="shared" si="0"/>
        <v>0</v>
      </c>
    </row>
    <row r="26" spans="1:8" x14ac:dyDescent="0.25">
      <c r="A26" s="5"/>
      <c r="B26" s="25"/>
      <c r="C26" s="148"/>
      <c r="D26" s="77"/>
      <c r="E26" s="77"/>
      <c r="F26" s="149"/>
      <c r="G26" s="128"/>
      <c r="H26" s="386">
        <f t="shared" si="0"/>
        <v>0</v>
      </c>
    </row>
    <row r="27" spans="1:8" x14ac:dyDescent="0.25">
      <c r="A27" s="5"/>
      <c r="B27" s="25" t="s">
        <v>17</v>
      </c>
      <c r="C27" s="148" t="s">
        <v>10</v>
      </c>
      <c r="D27" s="77" t="s">
        <v>638</v>
      </c>
      <c r="E27" s="77">
        <v>1</v>
      </c>
      <c r="F27" s="149">
        <v>0.64</v>
      </c>
      <c r="G27" s="128"/>
      <c r="H27" s="386">
        <f t="shared" si="0"/>
        <v>0</v>
      </c>
    </row>
    <row r="28" spans="1:8" ht="15.75" thickBot="1" x14ac:dyDescent="0.3">
      <c r="A28" s="6"/>
      <c r="B28" s="31"/>
      <c r="C28" s="148"/>
      <c r="D28" s="77"/>
      <c r="E28" s="77"/>
      <c r="F28" s="149"/>
      <c r="G28" s="128"/>
      <c r="H28" s="386">
        <f t="shared" si="0"/>
        <v>0</v>
      </c>
    </row>
    <row r="29" spans="1:8" x14ac:dyDescent="0.25">
      <c r="A29" s="12" t="s">
        <v>8</v>
      </c>
      <c r="B29" s="21" t="s">
        <v>12</v>
      </c>
      <c r="C29" s="148" t="s">
        <v>10</v>
      </c>
      <c r="D29" s="77" t="s">
        <v>639</v>
      </c>
      <c r="E29" s="77">
        <v>8</v>
      </c>
      <c r="F29" s="149">
        <v>2.6</v>
      </c>
      <c r="G29" s="128"/>
      <c r="H29" s="386">
        <f t="shared" si="0"/>
        <v>0</v>
      </c>
    </row>
    <row r="30" spans="1:8" x14ac:dyDescent="0.25">
      <c r="A30" s="5"/>
      <c r="B30" s="39"/>
      <c r="C30" s="148" t="s">
        <v>10</v>
      </c>
      <c r="D30" s="77" t="s">
        <v>640</v>
      </c>
      <c r="E30" s="77">
        <v>1</v>
      </c>
      <c r="F30" s="149">
        <v>2.19</v>
      </c>
      <c r="G30" s="128"/>
      <c r="H30" s="386">
        <f t="shared" si="0"/>
        <v>0</v>
      </c>
    </row>
    <row r="31" spans="1:8" x14ac:dyDescent="0.25">
      <c r="A31" s="5"/>
      <c r="B31" s="39"/>
      <c r="C31" s="148" t="s">
        <v>10</v>
      </c>
      <c r="D31" s="77" t="s">
        <v>164</v>
      </c>
      <c r="E31" s="77">
        <v>6</v>
      </c>
      <c r="F31" s="149">
        <v>13.72</v>
      </c>
      <c r="G31" s="128"/>
      <c r="H31" s="386">
        <f t="shared" si="0"/>
        <v>0</v>
      </c>
    </row>
    <row r="32" spans="1:8" x14ac:dyDescent="0.25">
      <c r="A32" s="5"/>
      <c r="B32" s="39"/>
      <c r="C32" s="148"/>
      <c r="D32" s="77"/>
      <c r="E32" s="77"/>
      <c r="F32" s="149"/>
      <c r="G32" s="128"/>
      <c r="H32" s="386">
        <f t="shared" si="0"/>
        <v>0</v>
      </c>
    </row>
    <row r="33" spans="1:8" x14ac:dyDescent="0.25">
      <c r="A33" s="5"/>
      <c r="B33" s="39" t="s">
        <v>67</v>
      </c>
      <c r="C33" s="148" t="s">
        <v>10</v>
      </c>
      <c r="D33" s="77" t="s">
        <v>641</v>
      </c>
      <c r="E33" s="77">
        <v>1</v>
      </c>
      <c r="F33" s="149">
        <v>0.48</v>
      </c>
      <c r="G33" s="128"/>
      <c r="H33" s="386">
        <f t="shared" si="0"/>
        <v>0</v>
      </c>
    </row>
    <row r="34" spans="1:8" x14ac:dyDescent="0.25">
      <c r="A34" s="5"/>
      <c r="B34" s="39"/>
      <c r="C34" s="148"/>
      <c r="D34" s="77"/>
      <c r="E34" s="77"/>
      <c r="F34" s="149"/>
      <c r="G34" s="128"/>
      <c r="H34" s="386">
        <f t="shared" si="0"/>
        <v>0</v>
      </c>
    </row>
    <row r="35" spans="1:8" x14ac:dyDescent="0.25">
      <c r="A35" s="5"/>
      <c r="B35" s="39" t="s">
        <v>642</v>
      </c>
      <c r="C35" s="148" t="s">
        <v>10</v>
      </c>
      <c r="D35" s="77" t="s">
        <v>643</v>
      </c>
      <c r="E35" s="77">
        <v>1</v>
      </c>
      <c r="F35" s="149">
        <v>1.0900000000000001</v>
      </c>
      <c r="G35" s="128"/>
      <c r="H35" s="386">
        <f t="shared" si="0"/>
        <v>0</v>
      </c>
    </row>
    <row r="36" spans="1:8" x14ac:dyDescent="0.25">
      <c r="A36" s="5"/>
      <c r="B36" s="39"/>
      <c r="C36" s="148"/>
      <c r="D36" s="77"/>
      <c r="E36" s="77"/>
      <c r="F36" s="149"/>
      <c r="G36" s="128"/>
      <c r="H36" s="386">
        <f t="shared" si="0"/>
        <v>0</v>
      </c>
    </row>
    <row r="37" spans="1:8" x14ac:dyDescent="0.25">
      <c r="A37" s="5"/>
      <c r="B37" s="25" t="s">
        <v>17</v>
      </c>
      <c r="C37" s="148" t="s">
        <v>10</v>
      </c>
      <c r="D37" s="77" t="s">
        <v>644</v>
      </c>
      <c r="E37" s="77">
        <v>1</v>
      </c>
      <c r="F37" s="149">
        <v>0.55000000000000004</v>
      </c>
      <c r="G37" s="128"/>
      <c r="H37" s="386">
        <f t="shared" si="0"/>
        <v>0</v>
      </c>
    </row>
    <row r="38" spans="1:8" ht="15.75" thickBot="1" x14ac:dyDescent="0.3">
      <c r="A38" s="5"/>
      <c r="B38" s="172"/>
      <c r="C38" s="200"/>
      <c r="D38" s="56"/>
      <c r="E38" s="56"/>
      <c r="F38" s="191"/>
      <c r="G38" s="171"/>
      <c r="H38" s="386">
        <f t="shared" si="0"/>
        <v>0</v>
      </c>
    </row>
    <row r="39" spans="1:8" ht="15.75" thickBot="1" x14ac:dyDescent="0.3">
      <c r="A39" s="182"/>
      <c r="B39" s="183" t="s">
        <v>6</v>
      </c>
      <c r="C39" s="184"/>
      <c r="D39" s="183"/>
      <c r="E39" s="185"/>
      <c r="F39" s="184"/>
      <c r="G39" s="189"/>
      <c r="H39" s="385">
        <f>SUM(H6:H38)</f>
        <v>0</v>
      </c>
    </row>
  </sheetData>
  <sheetProtection algorithmName="SHA-512" hashValue="VM2blgbkSkMJmlsCfY8asYRAryVnkpG9afQFG6EHhRYySA3PZh6+2gM9Ntrhkneqyr89JaC8H2IRl/eQBcEY3g==" saltValue="/MbfrEPXFECtsFMI9RiKZA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sqref="A1:F1048576"/>
    </sheetView>
  </sheetViews>
  <sheetFormatPr baseColWidth="10" defaultRowHeight="15" x14ac:dyDescent="0.25"/>
  <cols>
    <col min="1" max="1" width="14.85546875" style="97" customWidth="1"/>
    <col min="2" max="2" width="15.7109375" style="97" customWidth="1"/>
    <col min="3" max="3" width="11.28515625" style="97" customWidth="1"/>
    <col min="4" max="4" width="11" style="97" customWidth="1"/>
    <col min="5" max="5" width="6.5703125" style="97" customWidth="1"/>
    <col min="6" max="6" width="8.85546875" style="97" customWidth="1"/>
    <col min="7" max="7" width="17.7109375" style="94" customWidth="1"/>
    <col min="8" max="8" width="17.7109375" style="380" customWidth="1"/>
  </cols>
  <sheetData>
    <row r="1" spans="1:12" ht="23.25" x14ac:dyDescent="0.35">
      <c r="A1" s="96" t="s">
        <v>0</v>
      </c>
      <c r="C1" s="98"/>
      <c r="D1" s="98"/>
    </row>
    <row r="2" spans="1:12" ht="18.75" x14ac:dyDescent="0.3">
      <c r="C2" s="98"/>
      <c r="D2" s="98"/>
    </row>
    <row r="3" spans="1:12" ht="18.75" x14ac:dyDescent="0.3">
      <c r="C3" s="98" t="s">
        <v>1</v>
      </c>
      <c r="D3" s="98" t="s">
        <v>645</v>
      </c>
    </row>
    <row r="4" spans="1:12" ht="15.75" thickBot="1" x14ac:dyDescent="0.3"/>
    <row r="5" spans="1:12" ht="15.75" thickBot="1" x14ac:dyDescent="0.3">
      <c r="A5" s="242" t="s">
        <v>9</v>
      </c>
      <c r="B5" s="99" t="s">
        <v>14</v>
      </c>
      <c r="C5" s="243" t="s">
        <v>2</v>
      </c>
      <c r="D5" s="243" t="s">
        <v>3</v>
      </c>
      <c r="E5" s="243" t="s">
        <v>5</v>
      </c>
      <c r="F5" s="243" t="s">
        <v>11</v>
      </c>
      <c r="G5" s="113" t="s">
        <v>1105</v>
      </c>
      <c r="H5" s="381" t="s">
        <v>1106</v>
      </c>
      <c r="J5" t="s">
        <v>1210</v>
      </c>
      <c r="K5" t="s">
        <v>1250</v>
      </c>
      <c r="L5" t="s">
        <v>1211</v>
      </c>
    </row>
    <row r="6" spans="1:12" x14ac:dyDescent="0.25">
      <c r="A6" s="100" t="s">
        <v>4</v>
      </c>
      <c r="B6" s="101" t="s">
        <v>12</v>
      </c>
      <c r="C6" s="252" t="s">
        <v>10</v>
      </c>
      <c r="D6" s="253" t="s">
        <v>646</v>
      </c>
      <c r="E6" s="253">
        <v>2</v>
      </c>
      <c r="F6" s="254">
        <v>2.2599999999999998</v>
      </c>
      <c r="G6" s="138"/>
      <c r="H6" s="386">
        <f>(F6*G6)</f>
        <v>0</v>
      </c>
      <c r="J6" t="s">
        <v>1249</v>
      </c>
      <c r="K6" t="s">
        <v>1250</v>
      </c>
      <c r="L6" t="s">
        <v>1251</v>
      </c>
    </row>
    <row r="7" spans="1:12" x14ac:dyDescent="0.25">
      <c r="A7" s="100"/>
      <c r="B7" s="102"/>
      <c r="C7" s="255" t="s">
        <v>10</v>
      </c>
      <c r="D7" s="244" t="s">
        <v>647</v>
      </c>
      <c r="E7" s="244">
        <v>10</v>
      </c>
      <c r="F7" s="256">
        <v>9.4499999999999993</v>
      </c>
      <c r="G7" s="128"/>
      <c r="H7" s="386">
        <f t="shared" ref="H7:H45" si="0">(F7*G7)</f>
        <v>0</v>
      </c>
      <c r="J7" t="s">
        <v>1249</v>
      </c>
      <c r="K7" t="s">
        <v>33</v>
      </c>
      <c r="L7" t="s">
        <v>1251</v>
      </c>
    </row>
    <row r="8" spans="1:12" x14ac:dyDescent="0.25">
      <c r="A8" s="103"/>
      <c r="B8" s="102"/>
      <c r="C8" s="255" t="s">
        <v>10</v>
      </c>
      <c r="D8" s="245" t="s">
        <v>648</v>
      </c>
      <c r="E8" s="244">
        <v>3</v>
      </c>
      <c r="F8" s="256">
        <v>2.79</v>
      </c>
      <c r="G8" s="128"/>
      <c r="H8" s="386">
        <f t="shared" si="0"/>
        <v>0</v>
      </c>
      <c r="J8" t="s">
        <v>1210</v>
      </c>
      <c r="K8" t="s">
        <v>33</v>
      </c>
      <c r="L8" t="s">
        <v>1251</v>
      </c>
    </row>
    <row r="9" spans="1:12" x14ac:dyDescent="0.25">
      <c r="A9" s="103"/>
      <c r="B9" s="102"/>
      <c r="C9" s="255" t="s">
        <v>10</v>
      </c>
      <c r="D9" s="245" t="s">
        <v>649</v>
      </c>
      <c r="E9" s="244">
        <v>2</v>
      </c>
      <c r="F9" s="256">
        <v>1.9</v>
      </c>
      <c r="G9" s="128"/>
      <c r="H9" s="386">
        <f t="shared" si="0"/>
        <v>0</v>
      </c>
    </row>
    <row r="10" spans="1:12" x14ac:dyDescent="0.25">
      <c r="A10" s="103"/>
      <c r="B10" s="102"/>
      <c r="C10" s="255" t="s">
        <v>10</v>
      </c>
      <c r="D10" s="245" t="s">
        <v>650</v>
      </c>
      <c r="E10" s="244">
        <v>3</v>
      </c>
      <c r="F10" s="256">
        <v>3.36</v>
      </c>
      <c r="G10" s="128"/>
      <c r="H10" s="386">
        <f t="shared" si="0"/>
        <v>0</v>
      </c>
    </row>
    <row r="11" spans="1:12" x14ac:dyDescent="0.25">
      <c r="A11" s="103"/>
      <c r="B11" s="102"/>
      <c r="C11" s="255" t="s">
        <v>10</v>
      </c>
      <c r="D11" s="245" t="s">
        <v>651</v>
      </c>
      <c r="E11" s="244">
        <v>4</v>
      </c>
      <c r="F11" s="256">
        <v>4.33</v>
      </c>
      <c r="G11" s="128"/>
      <c r="H11" s="386">
        <f t="shared" si="0"/>
        <v>0</v>
      </c>
    </row>
    <row r="12" spans="1:12" x14ac:dyDescent="0.25">
      <c r="A12" s="103"/>
      <c r="B12" s="102"/>
      <c r="C12" s="255" t="s">
        <v>13</v>
      </c>
      <c r="D12" s="245" t="s">
        <v>651</v>
      </c>
      <c r="E12" s="244">
        <v>5</v>
      </c>
      <c r="F12" s="256">
        <v>5.41</v>
      </c>
      <c r="G12" s="128"/>
      <c r="H12" s="386">
        <f t="shared" si="0"/>
        <v>0</v>
      </c>
    </row>
    <row r="13" spans="1:12" x14ac:dyDescent="0.25">
      <c r="A13" s="103"/>
      <c r="B13" s="102"/>
      <c r="C13" s="255" t="s">
        <v>10</v>
      </c>
      <c r="D13" s="245" t="s">
        <v>652</v>
      </c>
      <c r="E13" s="244">
        <v>3</v>
      </c>
      <c r="F13" s="256">
        <v>3.53</v>
      </c>
      <c r="G13" s="128"/>
      <c r="H13" s="386">
        <f t="shared" si="0"/>
        <v>0</v>
      </c>
    </row>
    <row r="14" spans="1:12" x14ac:dyDescent="0.25">
      <c r="A14" s="103"/>
      <c r="B14" s="102"/>
      <c r="C14" s="255" t="s">
        <v>10</v>
      </c>
      <c r="D14" s="245" t="s">
        <v>653</v>
      </c>
      <c r="E14" s="244">
        <v>2</v>
      </c>
      <c r="F14" s="256">
        <v>3.14</v>
      </c>
      <c r="G14" s="128"/>
      <c r="H14" s="386">
        <f t="shared" si="0"/>
        <v>0</v>
      </c>
    </row>
    <row r="15" spans="1:12" x14ac:dyDescent="0.25">
      <c r="A15" s="103"/>
      <c r="B15" s="102"/>
      <c r="C15" s="255" t="s">
        <v>10</v>
      </c>
      <c r="D15" s="245" t="s">
        <v>654</v>
      </c>
      <c r="E15" s="244">
        <v>1</v>
      </c>
      <c r="F15" s="256">
        <v>2.39</v>
      </c>
      <c r="G15" s="128"/>
      <c r="H15" s="386">
        <f t="shared" si="0"/>
        <v>0</v>
      </c>
    </row>
    <row r="16" spans="1:12" x14ac:dyDescent="0.25">
      <c r="A16" s="103"/>
      <c r="B16" s="102"/>
      <c r="C16" s="255"/>
      <c r="D16" s="245"/>
      <c r="E16" s="244"/>
      <c r="F16" s="256"/>
      <c r="G16" s="128"/>
      <c r="H16" s="386">
        <f t="shared" si="0"/>
        <v>0</v>
      </c>
    </row>
    <row r="17" spans="1:8" x14ac:dyDescent="0.25">
      <c r="A17" s="103"/>
      <c r="B17" s="102" t="s">
        <v>17</v>
      </c>
      <c r="C17" s="255" t="s">
        <v>10</v>
      </c>
      <c r="D17" s="245" t="s">
        <v>655</v>
      </c>
      <c r="E17" s="244">
        <v>1</v>
      </c>
      <c r="F17" s="256">
        <v>2.29</v>
      </c>
      <c r="G17" s="128"/>
      <c r="H17" s="386">
        <f t="shared" si="0"/>
        <v>0</v>
      </c>
    </row>
    <row r="18" spans="1:8" x14ac:dyDescent="0.25">
      <c r="A18" s="103"/>
      <c r="B18" s="102"/>
      <c r="C18" s="255"/>
      <c r="D18" s="245"/>
      <c r="E18" s="244"/>
      <c r="F18" s="256"/>
      <c r="G18" s="128"/>
      <c r="H18" s="386">
        <f t="shared" si="0"/>
        <v>0</v>
      </c>
    </row>
    <row r="19" spans="1:8" x14ac:dyDescent="0.25">
      <c r="A19" s="103"/>
      <c r="B19" s="104" t="s">
        <v>656</v>
      </c>
      <c r="C19" s="257" t="s">
        <v>10</v>
      </c>
      <c r="D19" s="247"/>
      <c r="E19" s="246">
        <v>3</v>
      </c>
      <c r="F19" s="258">
        <v>0.85</v>
      </c>
      <c r="G19" s="128"/>
      <c r="H19" s="386">
        <f t="shared" si="0"/>
        <v>0</v>
      </c>
    </row>
    <row r="20" spans="1:8" x14ac:dyDescent="0.25">
      <c r="A20" s="103"/>
      <c r="B20" s="105"/>
      <c r="C20" s="259"/>
      <c r="D20" s="249"/>
      <c r="E20" s="248"/>
      <c r="F20" s="260"/>
      <c r="G20" s="128"/>
      <c r="H20" s="386">
        <f t="shared" si="0"/>
        <v>0</v>
      </c>
    </row>
    <row r="21" spans="1:8" x14ac:dyDescent="0.25">
      <c r="A21" s="103"/>
      <c r="B21" s="104" t="s">
        <v>657</v>
      </c>
      <c r="C21" s="257" t="s">
        <v>10</v>
      </c>
      <c r="D21" s="247" t="s">
        <v>658</v>
      </c>
      <c r="E21" s="246">
        <v>1</v>
      </c>
      <c r="F21" s="258">
        <v>1.49</v>
      </c>
      <c r="G21" s="128"/>
      <c r="H21" s="386">
        <f t="shared" si="0"/>
        <v>0</v>
      </c>
    </row>
    <row r="22" spans="1:8" ht="15.75" thickBot="1" x14ac:dyDescent="0.3">
      <c r="A22" s="106"/>
      <c r="B22" s="107" t="s">
        <v>659</v>
      </c>
      <c r="C22" s="261"/>
      <c r="D22" s="250"/>
      <c r="E22" s="246"/>
      <c r="F22" s="258"/>
      <c r="G22" s="128"/>
      <c r="H22" s="386">
        <f t="shared" si="0"/>
        <v>0</v>
      </c>
    </row>
    <row r="23" spans="1:8" x14ac:dyDescent="0.25">
      <c r="A23" s="108" t="s">
        <v>7</v>
      </c>
      <c r="B23" s="101" t="s">
        <v>12</v>
      </c>
      <c r="C23" s="255" t="s">
        <v>10</v>
      </c>
      <c r="D23" s="244" t="s">
        <v>660</v>
      </c>
      <c r="E23" s="244">
        <v>2</v>
      </c>
      <c r="F23" s="256">
        <v>2.1</v>
      </c>
      <c r="G23" s="128"/>
      <c r="H23" s="386">
        <f t="shared" si="0"/>
        <v>0</v>
      </c>
    </row>
    <row r="24" spans="1:8" x14ac:dyDescent="0.25">
      <c r="A24" s="109"/>
      <c r="B24" s="102"/>
      <c r="C24" s="255" t="s">
        <v>10</v>
      </c>
      <c r="D24" s="244" t="s">
        <v>661</v>
      </c>
      <c r="E24" s="244">
        <v>2</v>
      </c>
      <c r="F24" s="256">
        <v>5.43</v>
      </c>
      <c r="G24" s="128"/>
      <c r="H24" s="386">
        <f t="shared" si="0"/>
        <v>0</v>
      </c>
    </row>
    <row r="25" spans="1:8" x14ac:dyDescent="0.25">
      <c r="A25" s="109"/>
      <c r="B25" s="102"/>
      <c r="C25" s="255" t="s">
        <v>10</v>
      </c>
      <c r="D25" s="244" t="s">
        <v>662</v>
      </c>
      <c r="E25" s="244">
        <v>2</v>
      </c>
      <c r="F25" s="256">
        <v>6.11</v>
      </c>
      <c r="G25" s="128"/>
      <c r="H25" s="386">
        <f t="shared" si="0"/>
        <v>0</v>
      </c>
    </row>
    <row r="26" spans="1:8" x14ac:dyDescent="0.25">
      <c r="A26" s="109"/>
      <c r="B26" s="102"/>
      <c r="C26" s="255" t="s">
        <v>10</v>
      </c>
      <c r="D26" s="244" t="s">
        <v>663</v>
      </c>
      <c r="E26" s="244">
        <v>2</v>
      </c>
      <c r="F26" s="256">
        <v>6.67</v>
      </c>
      <c r="G26" s="128"/>
      <c r="H26" s="386">
        <f t="shared" si="0"/>
        <v>0</v>
      </c>
    </row>
    <row r="27" spans="1:8" x14ac:dyDescent="0.25">
      <c r="A27" s="109"/>
      <c r="B27" s="102"/>
      <c r="C27" s="255" t="s">
        <v>10</v>
      </c>
      <c r="D27" s="244" t="s">
        <v>664</v>
      </c>
      <c r="E27" s="244">
        <v>21</v>
      </c>
      <c r="F27" s="256">
        <v>64.06</v>
      </c>
      <c r="G27" s="128"/>
      <c r="H27" s="386">
        <f t="shared" si="0"/>
        <v>0</v>
      </c>
    </row>
    <row r="28" spans="1:8" x14ac:dyDescent="0.25">
      <c r="A28" s="109"/>
      <c r="B28" s="102"/>
      <c r="C28" s="255" t="s">
        <v>10</v>
      </c>
      <c r="D28" s="244" t="s">
        <v>665</v>
      </c>
      <c r="E28" s="244">
        <v>1</v>
      </c>
      <c r="F28" s="256">
        <v>4.1100000000000003</v>
      </c>
      <c r="G28" s="128"/>
      <c r="H28" s="386">
        <f t="shared" si="0"/>
        <v>0</v>
      </c>
    </row>
    <row r="29" spans="1:8" x14ac:dyDescent="0.25">
      <c r="A29" s="109"/>
      <c r="B29" s="102"/>
      <c r="C29" s="255"/>
      <c r="D29" s="244"/>
      <c r="E29" s="244"/>
      <c r="F29" s="256"/>
      <c r="G29" s="128"/>
      <c r="H29" s="386">
        <f t="shared" si="0"/>
        <v>0</v>
      </c>
    </row>
    <row r="30" spans="1:8" x14ac:dyDescent="0.25">
      <c r="A30" s="109"/>
      <c r="B30" s="102" t="s">
        <v>15</v>
      </c>
      <c r="C30" s="255" t="s">
        <v>10</v>
      </c>
      <c r="D30" s="244" t="s">
        <v>269</v>
      </c>
      <c r="E30" s="244">
        <v>1</v>
      </c>
      <c r="F30" s="256">
        <v>4.84</v>
      </c>
      <c r="G30" s="128"/>
      <c r="H30" s="386">
        <f t="shared" si="0"/>
        <v>0</v>
      </c>
    </row>
    <row r="31" spans="1:8" x14ac:dyDescent="0.25">
      <c r="A31" s="109"/>
      <c r="B31" s="102"/>
      <c r="C31" s="255" t="s">
        <v>10</v>
      </c>
      <c r="D31" s="244" t="s">
        <v>666</v>
      </c>
      <c r="E31" s="244">
        <v>1</v>
      </c>
      <c r="F31" s="256">
        <v>2.29</v>
      </c>
      <c r="G31" s="128"/>
      <c r="H31" s="386">
        <f t="shared" si="0"/>
        <v>0</v>
      </c>
    </row>
    <row r="32" spans="1:8" x14ac:dyDescent="0.25">
      <c r="A32" s="109"/>
      <c r="B32" s="102"/>
      <c r="C32" s="255" t="s">
        <v>10</v>
      </c>
      <c r="D32" s="244" t="s">
        <v>667</v>
      </c>
      <c r="E32" s="244">
        <v>2</v>
      </c>
      <c r="F32" s="256">
        <v>7.48</v>
      </c>
      <c r="G32" s="128"/>
      <c r="H32" s="386">
        <f t="shared" si="0"/>
        <v>0</v>
      </c>
    </row>
    <row r="33" spans="1:8" x14ac:dyDescent="0.25">
      <c r="A33" s="109"/>
      <c r="B33" s="102"/>
      <c r="C33" s="255"/>
      <c r="D33" s="244"/>
      <c r="E33" s="244"/>
      <c r="F33" s="256"/>
      <c r="G33" s="128"/>
      <c r="H33" s="386">
        <f t="shared" si="0"/>
        <v>0</v>
      </c>
    </row>
    <row r="34" spans="1:8" x14ac:dyDescent="0.25">
      <c r="A34" s="109"/>
      <c r="B34" s="104" t="s">
        <v>16</v>
      </c>
      <c r="C34" s="257" t="s">
        <v>10</v>
      </c>
      <c r="D34" s="246" t="s">
        <v>75</v>
      </c>
      <c r="E34" s="246">
        <v>3</v>
      </c>
      <c r="F34" s="258">
        <v>7.32</v>
      </c>
      <c r="G34" s="128"/>
      <c r="H34" s="386">
        <f t="shared" si="0"/>
        <v>0</v>
      </c>
    </row>
    <row r="35" spans="1:8" x14ac:dyDescent="0.25">
      <c r="A35" s="109"/>
      <c r="B35" s="105"/>
      <c r="C35" s="259"/>
      <c r="D35" s="248"/>
      <c r="E35" s="248"/>
      <c r="F35" s="256"/>
      <c r="G35" s="128"/>
      <c r="H35" s="386">
        <f t="shared" si="0"/>
        <v>0</v>
      </c>
    </row>
    <row r="36" spans="1:8" x14ac:dyDescent="0.25">
      <c r="A36" s="109"/>
      <c r="B36" s="104" t="s">
        <v>656</v>
      </c>
      <c r="C36" s="257" t="s">
        <v>10</v>
      </c>
      <c r="D36" s="246"/>
      <c r="E36" s="246">
        <v>7</v>
      </c>
      <c r="F36" s="258">
        <v>1.98</v>
      </c>
      <c r="G36" s="128"/>
      <c r="H36" s="386">
        <f t="shared" si="0"/>
        <v>0</v>
      </c>
    </row>
    <row r="37" spans="1:8" x14ac:dyDescent="0.25">
      <c r="A37" s="109"/>
      <c r="B37" s="105"/>
      <c r="C37" s="259"/>
      <c r="D37" s="248"/>
      <c r="E37" s="248"/>
      <c r="F37" s="260"/>
      <c r="G37" s="128"/>
      <c r="H37" s="386">
        <f t="shared" si="0"/>
        <v>0</v>
      </c>
    </row>
    <row r="38" spans="1:8" x14ac:dyDescent="0.25">
      <c r="A38" s="109"/>
      <c r="B38" s="104" t="s">
        <v>668</v>
      </c>
      <c r="C38" s="257" t="s">
        <v>10</v>
      </c>
      <c r="D38" s="246" t="s">
        <v>669</v>
      </c>
      <c r="E38" s="246">
        <v>2</v>
      </c>
      <c r="F38" s="258">
        <v>0.45</v>
      </c>
      <c r="G38" s="128"/>
      <c r="H38" s="386">
        <f t="shared" si="0"/>
        <v>0</v>
      </c>
    </row>
    <row r="39" spans="1:8" ht="15.75" thickBot="1" x14ac:dyDescent="0.3">
      <c r="A39" s="106"/>
      <c r="B39" s="110" t="s">
        <v>670</v>
      </c>
      <c r="C39" s="262"/>
      <c r="D39" s="251"/>
      <c r="E39" s="251"/>
      <c r="F39" s="263"/>
      <c r="G39" s="128"/>
      <c r="H39" s="386">
        <f t="shared" si="0"/>
        <v>0</v>
      </c>
    </row>
    <row r="40" spans="1:8" x14ac:dyDescent="0.25">
      <c r="A40" s="108" t="s">
        <v>8</v>
      </c>
      <c r="B40" s="101" t="s">
        <v>12</v>
      </c>
      <c r="C40" s="255" t="s">
        <v>10</v>
      </c>
      <c r="D40" s="244" t="s">
        <v>671</v>
      </c>
      <c r="E40" s="244">
        <v>7</v>
      </c>
      <c r="F40" s="256">
        <v>9.2100000000000009</v>
      </c>
      <c r="G40" s="128"/>
      <c r="H40" s="386">
        <f t="shared" si="0"/>
        <v>0</v>
      </c>
    </row>
    <row r="41" spans="1:8" x14ac:dyDescent="0.25">
      <c r="A41" s="111"/>
      <c r="B41" s="102"/>
      <c r="C41" s="255" t="s">
        <v>10</v>
      </c>
      <c r="D41" s="244" t="s">
        <v>672</v>
      </c>
      <c r="E41" s="244">
        <v>2</v>
      </c>
      <c r="F41" s="256">
        <v>2.97</v>
      </c>
      <c r="G41" s="128"/>
      <c r="H41" s="386">
        <f t="shared" si="0"/>
        <v>0</v>
      </c>
    </row>
    <row r="42" spans="1:8" x14ac:dyDescent="0.25">
      <c r="A42" s="111"/>
      <c r="B42" s="102"/>
      <c r="C42" s="255" t="s">
        <v>10</v>
      </c>
      <c r="D42" s="244" t="s">
        <v>673</v>
      </c>
      <c r="E42" s="244">
        <v>16</v>
      </c>
      <c r="F42" s="256">
        <v>30.44</v>
      </c>
      <c r="G42" s="128"/>
      <c r="H42" s="386">
        <f t="shared" si="0"/>
        <v>0</v>
      </c>
    </row>
    <row r="43" spans="1:8" x14ac:dyDescent="0.25">
      <c r="A43" s="109"/>
      <c r="B43" s="102"/>
      <c r="C43" s="255"/>
      <c r="D43" s="244"/>
      <c r="E43" s="244"/>
      <c r="F43" s="256"/>
      <c r="G43" s="128"/>
      <c r="H43" s="386">
        <f t="shared" si="0"/>
        <v>0</v>
      </c>
    </row>
    <row r="44" spans="1:8" x14ac:dyDescent="0.25">
      <c r="A44" s="109"/>
      <c r="B44" s="102" t="s">
        <v>16</v>
      </c>
      <c r="C44" s="255" t="s">
        <v>10</v>
      </c>
      <c r="D44" s="244" t="s">
        <v>36</v>
      </c>
      <c r="E44" s="244">
        <v>1</v>
      </c>
      <c r="F44" s="256">
        <v>2.4300000000000002</v>
      </c>
      <c r="G44" s="128"/>
      <c r="H44" s="386">
        <f t="shared" si="0"/>
        <v>0</v>
      </c>
    </row>
    <row r="45" spans="1:8" ht="15.75" thickBot="1" x14ac:dyDescent="0.3">
      <c r="A45" s="109"/>
      <c r="B45" s="102"/>
      <c r="C45" s="264"/>
      <c r="D45" s="265"/>
      <c r="E45" s="265"/>
      <c r="F45" s="266"/>
      <c r="G45" s="171"/>
      <c r="H45" s="386">
        <f t="shared" si="0"/>
        <v>0</v>
      </c>
    </row>
    <row r="46" spans="1:8" ht="15.75" thickBot="1" x14ac:dyDescent="0.3">
      <c r="A46" s="267"/>
      <c r="B46" s="268" t="s">
        <v>6</v>
      </c>
      <c r="C46" s="269"/>
      <c r="D46" s="268"/>
      <c r="E46" s="270"/>
      <c r="F46" s="269"/>
      <c r="G46" s="189"/>
      <c r="H46" s="385">
        <f>SUM(H6:H45)</f>
        <v>0</v>
      </c>
    </row>
  </sheetData>
  <sheetProtection algorithmName="SHA-512" hashValue="slgOERNfkkRpYYspxEgTbu1scjiVSCs20w4+o5IA/4ZOa36bBTTdgHF5z2RoSB0suOJyF1DeM3HGnW8s48RgGQ==" saltValue="KpPaom8A5bOjy+DpqE0tCg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workbookViewId="0">
      <selection activeCell="K20" sqref="K20"/>
    </sheetView>
  </sheetViews>
  <sheetFormatPr baseColWidth="10" defaultRowHeight="15" x14ac:dyDescent="0.25"/>
  <cols>
    <col min="1" max="1" width="14.85546875" customWidth="1"/>
    <col min="2" max="2" width="15.710937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5.7109375" style="112" customWidth="1"/>
    <col min="8" max="8" width="15.7109375" style="380" customWidth="1"/>
    <col min="11" max="11" width="11.42578125" style="86"/>
  </cols>
  <sheetData>
    <row r="1" spans="1:12" ht="23.25" x14ac:dyDescent="0.35">
      <c r="A1" s="4" t="s">
        <v>0</v>
      </c>
      <c r="C1" s="3"/>
      <c r="D1" s="3"/>
    </row>
    <row r="2" spans="1:12" ht="18.75" x14ac:dyDescent="0.3">
      <c r="C2" s="3"/>
      <c r="D2" s="3"/>
    </row>
    <row r="3" spans="1:12" ht="18.75" x14ac:dyDescent="0.3">
      <c r="C3" s="3" t="s">
        <v>1</v>
      </c>
      <c r="D3" s="3" t="s">
        <v>18</v>
      </c>
    </row>
    <row r="4" spans="1:12" ht="15.75" thickBot="1" x14ac:dyDescent="0.3"/>
    <row r="5" spans="1:12" ht="15.75" thickBot="1" x14ac:dyDescent="0.3">
      <c r="A5" s="241" t="s">
        <v>9</v>
      </c>
      <c r="B5" s="7" t="s">
        <v>14</v>
      </c>
      <c r="C5" s="45" t="s">
        <v>2</v>
      </c>
      <c r="D5" s="45" t="s">
        <v>3</v>
      </c>
      <c r="E5" s="45" t="s">
        <v>5</v>
      </c>
      <c r="F5" s="74" t="s">
        <v>11</v>
      </c>
      <c r="G5" s="122" t="s">
        <v>1105</v>
      </c>
      <c r="H5" s="381" t="s">
        <v>1106</v>
      </c>
      <c r="J5" s="47" t="s">
        <v>1210</v>
      </c>
      <c r="K5" s="87" t="s">
        <v>1250</v>
      </c>
      <c r="L5" t="s">
        <v>1211</v>
      </c>
    </row>
    <row r="6" spans="1:12" x14ac:dyDescent="0.25">
      <c r="A6" s="11" t="s">
        <v>4</v>
      </c>
      <c r="B6" s="15" t="s">
        <v>12</v>
      </c>
      <c r="C6" s="131" t="s">
        <v>10</v>
      </c>
      <c r="D6" s="132" t="s">
        <v>19</v>
      </c>
      <c r="E6" s="132">
        <v>6</v>
      </c>
      <c r="F6" s="376">
        <v>6.02</v>
      </c>
      <c r="G6" s="379"/>
      <c r="H6" s="382">
        <f t="shared" ref="H6:H70" si="0">(F6*G6)</f>
        <v>0</v>
      </c>
      <c r="J6" s="47" t="s">
        <v>1249</v>
      </c>
      <c r="K6" s="86" t="s">
        <v>1250</v>
      </c>
      <c r="L6" t="s">
        <v>1251</v>
      </c>
    </row>
    <row r="7" spans="1:12" x14ac:dyDescent="0.25">
      <c r="A7" s="11"/>
      <c r="B7" s="14"/>
      <c r="C7" s="134" t="s">
        <v>10</v>
      </c>
      <c r="D7" s="43" t="s">
        <v>19</v>
      </c>
      <c r="E7" s="43">
        <v>10</v>
      </c>
      <c r="F7" s="67">
        <v>10.029999999999999</v>
      </c>
      <c r="G7" s="379"/>
      <c r="H7" s="383">
        <f t="shared" si="0"/>
        <v>0</v>
      </c>
      <c r="J7" s="47" t="s">
        <v>1249</v>
      </c>
      <c r="K7" s="86" t="s">
        <v>33</v>
      </c>
      <c r="L7" t="s">
        <v>1251</v>
      </c>
    </row>
    <row r="8" spans="1:12" x14ac:dyDescent="0.25">
      <c r="A8" s="9"/>
      <c r="B8" s="14"/>
      <c r="C8" s="134" t="s">
        <v>10</v>
      </c>
      <c r="D8" s="130" t="s">
        <v>20</v>
      </c>
      <c r="E8" s="43">
        <v>8</v>
      </c>
      <c r="F8" s="67">
        <v>10.24</v>
      </c>
      <c r="G8" s="379"/>
      <c r="H8" s="383">
        <f t="shared" si="0"/>
        <v>0</v>
      </c>
      <c r="J8" s="47" t="s">
        <v>1210</v>
      </c>
      <c r="K8" s="86" t="s">
        <v>33</v>
      </c>
      <c r="L8" t="s">
        <v>1211</v>
      </c>
    </row>
    <row r="9" spans="1:12" x14ac:dyDescent="0.25">
      <c r="A9" s="9"/>
      <c r="B9" s="14"/>
      <c r="C9" s="134" t="s">
        <v>10</v>
      </c>
      <c r="D9" s="130" t="s">
        <v>21</v>
      </c>
      <c r="E9" s="43">
        <v>4</v>
      </c>
      <c r="F9" s="67">
        <v>4.67</v>
      </c>
      <c r="G9" s="379"/>
      <c r="H9" s="383">
        <f t="shared" si="0"/>
        <v>0</v>
      </c>
      <c r="J9" s="47"/>
    </row>
    <row r="10" spans="1:12" x14ac:dyDescent="0.25">
      <c r="A10" s="9"/>
      <c r="B10" s="14"/>
      <c r="C10" s="134" t="s">
        <v>10</v>
      </c>
      <c r="D10" s="130" t="s">
        <v>22</v>
      </c>
      <c r="E10" s="43">
        <v>14</v>
      </c>
      <c r="F10" s="67">
        <v>23.29</v>
      </c>
      <c r="G10" s="379"/>
      <c r="H10" s="383">
        <f t="shared" si="0"/>
        <v>0</v>
      </c>
    </row>
    <row r="11" spans="1:12" x14ac:dyDescent="0.25">
      <c r="A11" s="9"/>
      <c r="B11" s="14"/>
      <c r="C11" s="134" t="s">
        <v>10</v>
      </c>
      <c r="D11" s="130" t="s">
        <v>22</v>
      </c>
      <c r="E11" s="43">
        <v>2</v>
      </c>
      <c r="F11" s="67">
        <v>3.33</v>
      </c>
      <c r="G11" s="379"/>
      <c r="H11" s="383">
        <f t="shared" si="0"/>
        <v>0</v>
      </c>
    </row>
    <row r="12" spans="1:12" x14ac:dyDescent="0.25">
      <c r="A12" s="9"/>
      <c r="B12" s="14"/>
      <c r="C12" s="134" t="s">
        <v>10</v>
      </c>
      <c r="D12" s="130" t="s">
        <v>23</v>
      </c>
      <c r="E12" s="43">
        <v>5</v>
      </c>
      <c r="F12" s="67">
        <v>10.61</v>
      </c>
      <c r="G12" s="379"/>
      <c r="H12" s="383">
        <f t="shared" si="0"/>
        <v>0</v>
      </c>
    </row>
    <row r="13" spans="1:12" x14ac:dyDescent="0.25">
      <c r="A13" s="9"/>
      <c r="B13" s="14"/>
      <c r="C13" s="134" t="s">
        <v>10</v>
      </c>
      <c r="D13" s="130" t="s">
        <v>24</v>
      </c>
      <c r="E13" s="43">
        <v>1</v>
      </c>
      <c r="F13" s="67">
        <v>1.82</v>
      </c>
      <c r="G13" s="379"/>
      <c r="H13" s="383">
        <f t="shared" si="0"/>
        <v>0</v>
      </c>
    </row>
    <row r="14" spans="1:12" x14ac:dyDescent="0.25">
      <c r="A14" s="9"/>
      <c r="B14" s="14"/>
      <c r="C14" s="134" t="s">
        <v>10</v>
      </c>
      <c r="D14" s="130" t="s">
        <v>25</v>
      </c>
      <c r="E14" s="43">
        <v>1</v>
      </c>
      <c r="F14" s="67">
        <v>2.21</v>
      </c>
      <c r="G14" s="379"/>
      <c r="H14" s="383">
        <f t="shared" si="0"/>
        <v>0</v>
      </c>
    </row>
    <row r="15" spans="1:12" x14ac:dyDescent="0.25">
      <c r="A15" s="9"/>
      <c r="B15" s="14"/>
      <c r="C15" s="134" t="s">
        <v>10</v>
      </c>
      <c r="D15" s="130" t="s">
        <v>26</v>
      </c>
      <c r="E15" s="43">
        <v>1</v>
      </c>
      <c r="F15" s="67">
        <v>2.14</v>
      </c>
      <c r="G15" s="379"/>
      <c r="H15" s="383">
        <f t="shared" si="0"/>
        <v>0</v>
      </c>
    </row>
    <row r="16" spans="1:12" x14ac:dyDescent="0.25">
      <c r="A16" s="9"/>
      <c r="B16" s="14"/>
      <c r="C16" s="134"/>
      <c r="D16" s="130"/>
      <c r="E16" s="43"/>
      <c r="F16" s="67"/>
      <c r="G16" s="318"/>
      <c r="H16" s="383">
        <f t="shared" si="0"/>
        <v>0</v>
      </c>
      <c r="K16"/>
    </row>
    <row r="17" spans="1:11" x14ac:dyDescent="0.25">
      <c r="A17" s="9"/>
      <c r="B17" s="14" t="s">
        <v>17</v>
      </c>
      <c r="C17" s="134" t="s">
        <v>10</v>
      </c>
      <c r="D17" s="130" t="s">
        <v>36</v>
      </c>
      <c r="E17" s="43">
        <v>2</v>
      </c>
      <c r="F17" s="67">
        <v>4.8600000000000003</v>
      </c>
      <c r="G17" s="379"/>
      <c r="H17" s="383">
        <f t="shared" si="0"/>
        <v>0</v>
      </c>
    </row>
    <row r="18" spans="1:11" x14ac:dyDescent="0.25">
      <c r="A18" s="9"/>
      <c r="B18" s="14"/>
      <c r="C18" s="134" t="s">
        <v>10</v>
      </c>
      <c r="D18" s="130" t="s">
        <v>37</v>
      </c>
      <c r="E18" s="43">
        <v>1</v>
      </c>
      <c r="F18" s="67">
        <v>2.96</v>
      </c>
      <c r="G18" s="379"/>
      <c r="H18" s="383">
        <f t="shared" si="0"/>
        <v>0</v>
      </c>
    </row>
    <row r="19" spans="1:11" x14ac:dyDescent="0.25">
      <c r="A19" s="9"/>
      <c r="B19" s="14"/>
      <c r="C19" s="134"/>
      <c r="D19" s="130"/>
      <c r="E19" s="43"/>
      <c r="F19" s="67"/>
      <c r="G19" s="318"/>
      <c r="H19" s="383">
        <f t="shared" si="0"/>
        <v>0</v>
      </c>
      <c r="K19"/>
    </row>
    <row r="20" spans="1:11" x14ac:dyDescent="0.25">
      <c r="A20" s="9" t="s">
        <v>4</v>
      </c>
      <c r="B20" s="14" t="s">
        <v>12</v>
      </c>
      <c r="C20" s="134" t="s">
        <v>10</v>
      </c>
      <c r="D20" s="130" t="s">
        <v>28</v>
      </c>
      <c r="E20" s="43">
        <v>2</v>
      </c>
      <c r="F20" s="67">
        <v>1.82</v>
      </c>
      <c r="G20" s="379"/>
      <c r="H20" s="383">
        <f t="shared" si="0"/>
        <v>0</v>
      </c>
    </row>
    <row r="21" spans="1:11" x14ac:dyDescent="0.25">
      <c r="A21" s="9" t="s">
        <v>27</v>
      </c>
      <c r="B21" s="14"/>
      <c r="C21" s="134" t="s">
        <v>10</v>
      </c>
      <c r="D21" s="130" t="s">
        <v>30</v>
      </c>
      <c r="E21" s="43">
        <v>1</v>
      </c>
      <c r="F21" s="67">
        <v>2.75</v>
      </c>
      <c r="G21" s="379"/>
      <c r="H21" s="383">
        <f t="shared" si="0"/>
        <v>0</v>
      </c>
    </row>
    <row r="22" spans="1:11" x14ac:dyDescent="0.25">
      <c r="A22" s="9"/>
      <c r="B22" s="14"/>
      <c r="C22" s="134" t="s">
        <v>10</v>
      </c>
      <c r="D22" s="130" t="s">
        <v>31</v>
      </c>
      <c r="E22" s="43">
        <v>3</v>
      </c>
      <c r="F22" s="67">
        <v>8.57</v>
      </c>
      <c r="G22" s="379"/>
      <c r="H22" s="383">
        <f t="shared" si="0"/>
        <v>0</v>
      </c>
    </row>
    <row r="23" spans="1:11" x14ac:dyDescent="0.25">
      <c r="A23" s="9"/>
      <c r="B23" s="14"/>
      <c r="C23" s="134" t="s">
        <v>10</v>
      </c>
      <c r="D23" s="130" t="s">
        <v>32</v>
      </c>
      <c r="E23" s="43">
        <v>1</v>
      </c>
      <c r="F23" s="67">
        <v>5.97</v>
      </c>
      <c r="G23" s="379"/>
      <c r="H23" s="383">
        <f t="shared" si="0"/>
        <v>0</v>
      </c>
    </row>
    <row r="24" spans="1:11" x14ac:dyDescent="0.25">
      <c r="A24" s="9"/>
      <c r="B24" s="14"/>
      <c r="C24" s="134"/>
      <c r="D24" s="130"/>
      <c r="E24" s="43"/>
      <c r="F24" s="67"/>
      <c r="G24" s="318"/>
      <c r="H24" s="383">
        <f t="shared" si="0"/>
        <v>0</v>
      </c>
      <c r="K24"/>
    </row>
    <row r="25" spans="1:11" x14ac:dyDescent="0.25">
      <c r="A25" s="9"/>
      <c r="B25" s="14" t="s">
        <v>34</v>
      </c>
      <c r="C25" s="134" t="s">
        <v>10</v>
      </c>
      <c r="D25" s="130" t="s">
        <v>29</v>
      </c>
      <c r="E25" s="43">
        <v>1</v>
      </c>
      <c r="F25" s="67">
        <v>3</v>
      </c>
      <c r="G25" s="379"/>
      <c r="H25" s="383">
        <f t="shared" si="0"/>
        <v>0</v>
      </c>
    </row>
    <row r="26" spans="1:11" x14ac:dyDescent="0.25">
      <c r="A26" s="9"/>
      <c r="B26" s="14"/>
      <c r="C26" s="134" t="s">
        <v>10</v>
      </c>
      <c r="D26" s="130" t="s">
        <v>32</v>
      </c>
      <c r="E26" s="43">
        <v>1</v>
      </c>
      <c r="F26" s="67">
        <v>5.97</v>
      </c>
      <c r="G26" s="379"/>
      <c r="H26" s="383">
        <f t="shared" si="0"/>
        <v>0</v>
      </c>
    </row>
    <row r="27" spans="1:11" x14ac:dyDescent="0.25">
      <c r="A27" s="9"/>
      <c r="B27" s="14"/>
      <c r="C27" s="134"/>
      <c r="D27" s="130"/>
      <c r="E27" s="43"/>
      <c r="F27" s="67"/>
      <c r="G27" s="318"/>
      <c r="H27" s="383">
        <f t="shared" si="0"/>
        <v>0</v>
      </c>
      <c r="K27"/>
    </row>
    <row r="28" spans="1:11" x14ac:dyDescent="0.25">
      <c r="A28" s="91"/>
      <c r="B28" s="81" t="s">
        <v>33</v>
      </c>
      <c r="C28" s="140" t="s">
        <v>13</v>
      </c>
      <c r="D28" s="139"/>
      <c r="E28" s="139"/>
      <c r="F28" s="377">
        <v>614.69000000000005</v>
      </c>
      <c r="G28" s="379"/>
      <c r="H28" s="383">
        <f t="shared" si="0"/>
        <v>0</v>
      </c>
    </row>
    <row r="29" spans="1:11" ht="15.75" thickBot="1" x14ac:dyDescent="0.3">
      <c r="A29" s="9"/>
      <c r="B29" s="14" t="s">
        <v>35</v>
      </c>
      <c r="C29" s="134"/>
      <c r="D29" s="130"/>
      <c r="E29" s="43"/>
      <c r="F29" s="67"/>
      <c r="G29" s="318"/>
      <c r="H29" s="383">
        <f t="shared" si="0"/>
        <v>0</v>
      </c>
      <c r="K29"/>
    </row>
    <row r="30" spans="1:11" x14ac:dyDescent="0.25">
      <c r="A30" s="12" t="s">
        <v>7</v>
      </c>
      <c r="B30" s="15" t="s">
        <v>12</v>
      </c>
      <c r="C30" s="134" t="s">
        <v>10</v>
      </c>
      <c r="D30" s="43" t="s">
        <v>39</v>
      </c>
      <c r="E30" s="43">
        <v>23</v>
      </c>
      <c r="F30" s="67">
        <v>71.47</v>
      </c>
      <c r="G30" s="379"/>
      <c r="H30" s="383">
        <f t="shared" si="0"/>
        <v>0</v>
      </c>
    </row>
    <row r="31" spans="1:11" x14ac:dyDescent="0.25">
      <c r="A31" s="5"/>
      <c r="B31" s="14"/>
      <c r="C31" s="134" t="s">
        <v>10</v>
      </c>
      <c r="D31" s="43" t="s">
        <v>40</v>
      </c>
      <c r="E31" s="43">
        <v>4</v>
      </c>
      <c r="F31" s="67">
        <v>15.61</v>
      </c>
      <c r="G31" s="379"/>
      <c r="H31" s="383">
        <f t="shared" si="0"/>
        <v>0</v>
      </c>
    </row>
    <row r="32" spans="1:11" x14ac:dyDescent="0.25">
      <c r="A32" s="5"/>
      <c r="B32" s="14"/>
      <c r="C32" s="134" t="s">
        <v>10</v>
      </c>
      <c r="D32" s="43" t="s">
        <v>41</v>
      </c>
      <c r="E32" s="43">
        <v>12</v>
      </c>
      <c r="F32" s="67">
        <v>53.14</v>
      </c>
      <c r="G32" s="379"/>
      <c r="H32" s="383">
        <f t="shared" si="0"/>
        <v>0</v>
      </c>
    </row>
    <row r="33" spans="1:11" x14ac:dyDescent="0.25">
      <c r="A33" s="5"/>
      <c r="B33" s="14"/>
      <c r="C33" s="134" t="s">
        <v>10</v>
      </c>
      <c r="D33" s="43" t="s">
        <v>42</v>
      </c>
      <c r="E33" s="43">
        <v>2</v>
      </c>
      <c r="F33" s="67">
        <v>12.25</v>
      </c>
      <c r="G33" s="379"/>
      <c r="H33" s="383">
        <f t="shared" si="0"/>
        <v>0</v>
      </c>
    </row>
    <row r="34" spans="1:11" x14ac:dyDescent="0.25">
      <c r="A34" s="5"/>
      <c r="B34" s="14"/>
      <c r="C34" s="134" t="s">
        <v>10</v>
      </c>
      <c r="D34" s="43" t="s">
        <v>43</v>
      </c>
      <c r="E34" s="43">
        <v>2</v>
      </c>
      <c r="F34" s="67">
        <v>14.57</v>
      </c>
      <c r="G34" s="379"/>
      <c r="H34" s="383">
        <f t="shared" si="0"/>
        <v>0</v>
      </c>
    </row>
    <row r="35" spans="1:11" x14ac:dyDescent="0.25">
      <c r="A35" s="5"/>
      <c r="B35" s="14"/>
      <c r="C35" s="134" t="s">
        <v>10</v>
      </c>
      <c r="D35" s="43" t="s">
        <v>51</v>
      </c>
      <c r="E35" s="43">
        <v>1</v>
      </c>
      <c r="F35" s="67">
        <v>2.21</v>
      </c>
      <c r="G35" s="379"/>
      <c r="H35" s="383">
        <f t="shared" si="0"/>
        <v>0</v>
      </c>
    </row>
    <row r="36" spans="1:11" x14ac:dyDescent="0.25">
      <c r="A36" s="5"/>
      <c r="B36" s="14"/>
      <c r="C36" s="134"/>
      <c r="D36" s="43"/>
      <c r="E36" s="43"/>
      <c r="F36" s="67"/>
      <c r="G36" s="318"/>
      <c r="H36" s="383">
        <f t="shared" si="0"/>
        <v>0</v>
      </c>
      <c r="K36"/>
    </row>
    <row r="37" spans="1:11" x14ac:dyDescent="0.25">
      <c r="A37" s="5"/>
      <c r="B37" s="14" t="s">
        <v>15</v>
      </c>
      <c r="C37" s="134" t="s">
        <v>10</v>
      </c>
      <c r="D37" s="43" t="s">
        <v>52</v>
      </c>
      <c r="E37" s="43">
        <v>1</v>
      </c>
      <c r="F37" s="67">
        <v>0.63</v>
      </c>
      <c r="G37" s="379"/>
      <c r="H37" s="383">
        <f t="shared" si="0"/>
        <v>0</v>
      </c>
    </row>
    <row r="38" spans="1:11" x14ac:dyDescent="0.25">
      <c r="A38" s="5"/>
      <c r="B38" s="14"/>
      <c r="C38" s="134" t="s">
        <v>10</v>
      </c>
      <c r="D38" s="43" t="s">
        <v>53</v>
      </c>
      <c r="E38" s="43">
        <v>2</v>
      </c>
      <c r="F38" s="67">
        <v>3.48</v>
      </c>
      <c r="G38" s="379"/>
      <c r="H38" s="383">
        <f t="shared" si="0"/>
        <v>0</v>
      </c>
    </row>
    <row r="39" spans="1:11" x14ac:dyDescent="0.25">
      <c r="A39" s="5"/>
      <c r="B39" s="14"/>
      <c r="C39" s="134" t="s">
        <v>10</v>
      </c>
      <c r="D39" s="43" t="s">
        <v>54</v>
      </c>
      <c r="E39" s="43">
        <v>1</v>
      </c>
      <c r="F39" s="67">
        <v>0.93</v>
      </c>
      <c r="G39" s="379"/>
      <c r="H39" s="383">
        <f t="shared" si="0"/>
        <v>0</v>
      </c>
    </row>
    <row r="40" spans="1:11" x14ac:dyDescent="0.25">
      <c r="A40" s="5"/>
      <c r="B40" s="14"/>
      <c r="C40" s="134" t="s">
        <v>10</v>
      </c>
      <c r="D40" s="43" t="s">
        <v>54</v>
      </c>
      <c r="E40" s="43">
        <v>1</v>
      </c>
      <c r="F40" s="67">
        <v>0.93</v>
      </c>
      <c r="G40" s="379"/>
      <c r="H40" s="383">
        <f t="shared" si="0"/>
        <v>0</v>
      </c>
    </row>
    <row r="41" spans="1:11" x14ac:dyDescent="0.25">
      <c r="A41" s="5"/>
      <c r="B41" s="14"/>
      <c r="C41" s="134"/>
      <c r="D41" s="43"/>
      <c r="E41" s="43"/>
      <c r="F41" s="67"/>
      <c r="G41" s="318"/>
      <c r="H41" s="383">
        <f t="shared" si="0"/>
        <v>0</v>
      </c>
      <c r="K41"/>
    </row>
    <row r="42" spans="1:11" x14ac:dyDescent="0.25">
      <c r="A42" s="5"/>
      <c r="B42" s="14" t="s">
        <v>16</v>
      </c>
      <c r="C42" s="134" t="s">
        <v>10</v>
      </c>
      <c r="D42" s="43" t="s">
        <v>36</v>
      </c>
      <c r="E42" s="43">
        <v>1</v>
      </c>
      <c r="F42" s="67">
        <v>2.4300000000000002</v>
      </c>
      <c r="G42" s="379"/>
      <c r="H42" s="383">
        <f t="shared" si="0"/>
        <v>0</v>
      </c>
    </row>
    <row r="43" spans="1:11" x14ac:dyDescent="0.25">
      <c r="A43" s="5"/>
      <c r="B43" s="14"/>
      <c r="C43" s="134" t="s">
        <v>10</v>
      </c>
      <c r="D43" s="43" t="s">
        <v>48</v>
      </c>
      <c r="E43" s="43">
        <v>2</v>
      </c>
      <c r="F43" s="67">
        <v>4.8099999999999996</v>
      </c>
      <c r="G43" s="379"/>
      <c r="H43" s="383">
        <f t="shared" si="0"/>
        <v>0</v>
      </c>
    </row>
    <row r="44" spans="1:11" x14ac:dyDescent="0.25">
      <c r="A44" s="5"/>
      <c r="B44" s="14"/>
      <c r="C44" s="134"/>
      <c r="D44" s="43"/>
      <c r="E44" s="43"/>
      <c r="F44" s="67"/>
      <c r="G44" s="318"/>
      <c r="H44" s="383">
        <f t="shared" si="0"/>
        <v>0</v>
      </c>
      <c r="K44"/>
    </row>
    <row r="45" spans="1:11" x14ac:dyDescent="0.25">
      <c r="A45" s="5"/>
      <c r="B45" s="14" t="s">
        <v>44</v>
      </c>
      <c r="C45" s="134" t="s">
        <v>10</v>
      </c>
      <c r="D45" s="43" t="s">
        <v>71</v>
      </c>
      <c r="E45" s="43">
        <v>1</v>
      </c>
      <c r="F45" s="67">
        <v>1.7</v>
      </c>
      <c r="G45" s="379"/>
      <c r="H45" s="383">
        <f t="shared" si="0"/>
        <v>0</v>
      </c>
    </row>
    <row r="46" spans="1:11" x14ac:dyDescent="0.25">
      <c r="A46" s="5"/>
      <c r="B46" s="14"/>
      <c r="C46" s="134" t="s">
        <v>10</v>
      </c>
      <c r="D46" s="43" t="s">
        <v>49</v>
      </c>
      <c r="E46" s="43">
        <v>1</v>
      </c>
      <c r="F46" s="67">
        <v>2.17</v>
      </c>
      <c r="G46" s="379"/>
      <c r="H46" s="383">
        <f t="shared" si="0"/>
        <v>0</v>
      </c>
    </row>
    <row r="47" spans="1:11" x14ac:dyDescent="0.25">
      <c r="A47" s="5"/>
      <c r="B47" s="14"/>
      <c r="C47" s="134" t="s">
        <v>10</v>
      </c>
      <c r="D47" s="43" t="s">
        <v>50</v>
      </c>
      <c r="E47" s="43">
        <v>1</v>
      </c>
      <c r="F47" s="67">
        <v>1.1399999999999999</v>
      </c>
      <c r="G47" s="379"/>
      <c r="H47" s="383">
        <f t="shared" si="0"/>
        <v>0</v>
      </c>
    </row>
    <row r="48" spans="1:11" x14ac:dyDescent="0.25">
      <c r="A48" s="5"/>
      <c r="B48" s="14"/>
      <c r="C48" s="134"/>
      <c r="D48" s="43"/>
      <c r="E48" s="43"/>
      <c r="F48" s="67"/>
      <c r="G48" s="318"/>
      <c r="H48" s="383">
        <f t="shared" si="0"/>
        <v>0</v>
      </c>
      <c r="K48"/>
    </row>
    <row r="49" spans="1:11" x14ac:dyDescent="0.25">
      <c r="A49" s="5"/>
      <c r="B49" s="14"/>
      <c r="C49" s="134"/>
      <c r="D49" s="43"/>
      <c r="E49" s="43"/>
      <c r="F49" s="67"/>
      <c r="G49" s="318"/>
      <c r="H49" s="383">
        <f t="shared" si="0"/>
        <v>0</v>
      </c>
      <c r="K49"/>
    </row>
    <row r="50" spans="1:11" x14ac:dyDescent="0.25">
      <c r="A50" s="9" t="s">
        <v>7</v>
      </c>
      <c r="B50" s="14" t="s">
        <v>12</v>
      </c>
      <c r="C50" s="134" t="s">
        <v>10</v>
      </c>
      <c r="D50" s="130" t="s">
        <v>45</v>
      </c>
      <c r="E50" s="43">
        <v>4</v>
      </c>
      <c r="F50" s="67">
        <v>8.8699999999999992</v>
      </c>
      <c r="G50" s="379"/>
      <c r="H50" s="383">
        <f t="shared" si="0"/>
        <v>0</v>
      </c>
    </row>
    <row r="51" spans="1:11" x14ac:dyDescent="0.25">
      <c r="A51" s="9" t="s">
        <v>27</v>
      </c>
      <c r="B51" s="14"/>
      <c r="C51" s="134" t="s">
        <v>10</v>
      </c>
      <c r="D51" s="130" t="s">
        <v>46</v>
      </c>
      <c r="E51" s="43">
        <v>11</v>
      </c>
      <c r="F51" s="67">
        <v>48.59</v>
      </c>
      <c r="G51" s="379"/>
      <c r="H51" s="383">
        <f t="shared" si="0"/>
        <v>0</v>
      </c>
    </row>
    <row r="52" spans="1:11" x14ac:dyDescent="0.25">
      <c r="A52" s="9"/>
      <c r="B52" s="14" t="s">
        <v>34</v>
      </c>
      <c r="C52" s="134" t="s">
        <v>10</v>
      </c>
      <c r="D52" s="130" t="s">
        <v>47</v>
      </c>
      <c r="E52" s="43">
        <v>1</v>
      </c>
      <c r="F52" s="67">
        <v>2.99</v>
      </c>
      <c r="G52" s="379"/>
      <c r="H52" s="383">
        <f t="shared" si="0"/>
        <v>0</v>
      </c>
    </row>
    <row r="53" spans="1:11" ht="15.75" thickBot="1" x14ac:dyDescent="0.3">
      <c r="A53" s="9"/>
      <c r="B53" s="14"/>
      <c r="C53" s="134"/>
      <c r="D53" s="130"/>
      <c r="E53" s="43"/>
      <c r="F53" s="67"/>
      <c r="G53" s="318"/>
      <c r="H53" s="383">
        <f t="shared" si="0"/>
        <v>0</v>
      </c>
      <c r="K53"/>
    </row>
    <row r="54" spans="1:11" x14ac:dyDescent="0.25">
      <c r="A54" s="19" t="s">
        <v>38</v>
      </c>
      <c r="B54" s="15" t="s">
        <v>12</v>
      </c>
      <c r="C54" s="134" t="s">
        <v>10</v>
      </c>
      <c r="D54" s="43" t="s">
        <v>55</v>
      </c>
      <c r="E54" s="43">
        <v>2</v>
      </c>
      <c r="F54" s="67">
        <v>4.45</v>
      </c>
      <c r="G54" s="379"/>
      <c r="H54" s="383">
        <f t="shared" si="0"/>
        <v>0</v>
      </c>
    </row>
    <row r="55" spans="1:11" x14ac:dyDescent="0.25">
      <c r="A55" s="5"/>
      <c r="B55" s="14"/>
      <c r="C55" s="134" t="s">
        <v>10</v>
      </c>
      <c r="D55" s="43" t="s">
        <v>39</v>
      </c>
      <c r="E55" s="43">
        <v>23</v>
      </c>
      <c r="F55" s="67">
        <v>71.41</v>
      </c>
      <c r="G55" s="379"/>
      <c r="H55" s="383">
        <f t="shared" si="0"/>
        <v>0</v>
      </c>
    </row>
    <row r="56" spans="1:11" x14ac:dyDescent="0.25">
      <c r="A56" s="5"/>
      <c r="B56" s="14"/>
      <c r="C56" s="134" t="s">
        <v>10</v>
      </c>
      <c r="D56" s="43" t="s">
        <v>56</v>
      </c>
      <c r="E56" s="43">
        <v>1</v>
      </c>
      <c r="F56" s="67">
        <v>3.7</v>
      </c>
      <c r="G56" s="379"/>
      <c r="H56" s="383">
        <f t="shared" si="0"/>
        <v>0</v>
      </c>
    </row>
    <row r="57" spans="1:11" x14ac:dyDescent="0.25">
      <c r="A57" s="5"/>
      <c r="B57" s="14"/>
      <c r="C57" s="134" t="s">
        <v>10</v>
      </c>
      <c r="D57" s="43" t="s">
        <v>58</v>
      </c>
      <c r="E57" s="43">
        <v>2</v>
      </c>
      <c r="F57" s="67">
        <v>4.8899999999999997</v>
      </c>
      <c r="G57" s="379"/>
      <c r="H57" s="383">
        <f t="shared" si="0"/>
        <v>0</v>
      </c>
    </row>
    <row r="58" spans="1:11" x14ac:dyDescent="0.25">
      <c r="A58" s="5"/>
      <c r="B58" s="14"/>
      <c r="C58" s="134" t="s">
        <v>10</v>
      </c>
      <c r="D58" s="43" t="s">
        <v>41</v>
      </c>
      <c r="E58" s="43">
        <v>14</v>
      </c>
      <c r="F58" s="67">
        <v>62</v>
      </c>
      <c r="G58" s="379"/>
      <c r="H58" s="383">
        <f t="shared" si="0"/>
        <v>0</v>
      </c>
    </row>
    <row r="59" spans="1:11" x14ac:dyDescent="0.25">
      <c r="A59" s="5"/>
      <c r="B59" s="14"/>
      <c r="C59" s="134" t="s">
        <v>10</v>
      </c>
      <c r="D59" s="43" t="s">
        <v>57</v>
      </c>
      <c r="E59" s="43">
        <v>1</v>
      </c>
      <c r="F59" s="67">
        <v>5.55</v>
      </c>
      <c r="G59" s="379"/>
      <c r="H59" s="383">
        <f t="shared" si="0"/>
        <v>0</v>
      </c>
    </row>
    <row r="60" spans="1:11" x14ac:dyDescent="0.25">
      <c r="A60" s="5"/>
      <c r="B60" s="14"/>
      <c r="C60" s="134" t="s">
        <v>10</v>
      </c>
      <c r="D60" s="43" t="s">
        <v>59</v>
      </c>
      <c r="E60" s="43">
        <v>1</v>
      </c>
      <c r="F60" s="67">
        <v>6.56</v>
      </c>
      <c r="G60" s="379"/>
      <c r="H60" s="383">
        <f t="shared" si="0"/>
        <v>0</v>
      </c>
    </row>
    <row r="61" spans="1:11" x14ac:dyDescent="0.25">
      <c r="A61" s="5"/>
      <c r="B61" s="14"/>
      <c r="C61" s="134"/>
      <c r="D61" s="43"/>
      <c r="E61" s="43"/>
      <c r="F61" s="67"/>
      <c r="G61" s="318"/>
      <c r="H61" s="383">
        <f t="shared" si="0"/>
        <v>0</v>
      </c>
      <c r="K61"/>
    </row>
    <row r="62" spans="1:11" x14ac:dyDescent="0.25">
      <c r="A62" s="5"/>
      <c r="B62" s="14" t="s">
        <v>44</v>
      </c>
      <c r="C62" s="134" t="s">
        <v>10</v>
      </c>
      <c r="D62" s="43" t="s">
        <v>71</v>
      </c>
      <c r="E62" s="43">
        <v>1</v>
      </c>
      <c r="F62" s="67">
        <v>1.7</v>
      </c>
      <c r="G62" s="379"/>
      <c r="H62" s="383">
        <f t="shared" si="0"/>
        <v>0</v>
      </c>
    </row>
    <row r="63" spans="1:11" x14ac:dyDescent="0.25">
      <c r="A63" s="5"/>
      <c r="B63" s="14"/>
      <c r="C63" s="134" t="s">
        <v>10</v>
      </c>
      <c r="D63" s="43" t="s">
        <v>49</v>
      </c>
      <c r="E63" s="43">
        <v>1</v>
      </c>
      <c r="F63" s="67">
        <v>2.17</v>
      </c>
      <c r="G63" s="379"/>
      <c r="H63" s="383">
        <f t="shared" si="0"/>
        <v>0</v>
      </c>
    </row>
    <row r="64" spans="1:11" x14ac:dyDescent="0.25">
      <c r="A64" s="5"/>
      <c r="B64" s="14"/>
      <c r="C64" s="134"/>
      <c r="D64" s="43"/>
      <c r="E64" s="43"/>
      <c r="F64" s="67"/>
      <c r="G64" s="318"/>
      <c r="H64" s="383">
        <f t="shared" si="0"/>
        <v>0</v>
      </c>
      <c r="K64"/>
    </row>
    <row r="65" spans="1:11" x14ac:dyDescent="0.25">
      <c r="A65" s="5"/>
      <c r="B65" s="14" t="s">
        <v>16</v>
      </c>
      <c r="C65" s="134" t="s">
        <v>10</v>
      </c>
      <c r="D65" s="43" t="s">
        <v>36</v>
      </c>
      <c r="E65" s="43">
        <v>1</v>
      </c>
      <c r="F65" s="67">
        <v>2.4300000000000002</v>
      </c>
      <c r="G65" s="379"/>
      <c r="H65" s="383">
        <f t="shared" si="0"/>
        <v>0</v>
      </c>
    </row>
    <row r="66" spans="1:11" x14ac:dyDescent="0.25">
      <c r="A66" s="5"/>
      <c r="B66" s="14"/>
      <c r="C66" s="134" t="s">
        <v>10</v>
      </c>
      <c r="D66" s="43" t="s">
        <v>48</v>
      </c>
      <c r="E66" s="43">
        <v>2</v>
      </c>
      <c r="F66" s="67">
        <v>4.8099999999999996</v>
      </c>
      <c r="G66" s="379"/>
      <c r="H66" s="383">
        <f t="shared" si="0"/>
        <v>0</v>
      </c>
    </row>
    <row r="67" spans="1:11" ht="15.75" thickBot="1" x14ac:dyDescent="0.3">
      <c r="A67" s="6"/>
      <c r="B67" s="18"/>
      <c r="C67" s="134"/>
      <c r="D67" s="43"/>
      <c r="E67" s="43"/>
      <c r="F67" s="67"/>
      <c r="G67" s="318"/>
      <c r="H67" s="383">
        <f t="shared" si="0"/>
        <v>0</v>
      </c>
      <c r="K67"/>
    </row>
    <row r="68" spans="1:11" x14ac:dyDescent="0.25">
      <c r="A68" s="12" t="s">
        <v>8</v>
      </c>
      <c r="B68" s="15" t="s">
        <v>12</v>
      </c>
      <c r="C68" s="134" t="s">
        <v>10</v>
      </c>
      <c r="D68" s="43" t="s">
        <v>61</v>
      </c>
      <c r="E68" s="43">
        <v>30</v>
      </c>
      <c r="F68" s="67">
        <v>13.85</v>
      </c>
      <c r="G68" s="379"/>
      <c r="H68" s="383">
        <f t="shared" si="0"/>
        <v>0</v>
      </c>
    </row>
    <row r="69" spans="1:11" x14ac:dyDescent="0.25">
      <c r="A69" s="1"/>
      <c r="B69" s="14"/>
      <c r="C69" s="134" t="s">
        <v>10</v>
      </c>
      <c r="D69" s="43" t="s">
        <v>62</v>
      </c>
      <c r="E69" s="43">
        <v>10</v>
      </c>
      <c r="F69" s="67">
        <v>9.0500000000000007</v>
      </c>
      <c r="G69" s="379"/>
      <c r="H69" s="383">
        <f t="shared" si="0"/>
        <v>0</v>
      </c>
    </row>
    <row r="70" spans="1:11" x14ac:dyDescent="0.25">
      <c r="A70" s="1"/>
      <c r="B70" s="14"/>
      <c r="C70" s="134" t="s">
        <v>10</v>
      </c>
      <c r="D70" s="43" t="s">
        <v>63</v>
      </c>
      <c r="E70" s="43">
        <v>2</v>
      </c>
      <c r="F70" s="67">
        <v>4</v>
      </c>
      <c r="G70" s="379"/>
      <c r="H70" s="383">
        <f t="shared" si="0"/>
        <v>0</v>
      </c>
    </row>
    <row r="71" spans="1:11" x14ac:dyDescent="0.25">
      <c r="A71" s="1"/>
      <c r="B71" s="14"/>
      <c r="C71" s="134" t="s">
        <v>10</v>
      </c>
      <c r="D71" s="43" t="s">
        <v>64</v>
      </c>
      <c r="E71" s="43">
        <v>8</v>
      </c>
      <c r="F71" s="67">
        <v>19.28</v>
      </c>
      <c r="G71" s="379"/>
      <c r="H71" s="383">
        <f t="shared" ref="H71:H81" si="1">(F71*G71)</f>
        <v>0</v>
      </c>
    </row>
    <row r="72" spans="1:11" x14ac:dyDescent="0.25">
      <c r="A72" s="1"/>
      <c r="B72" s="14"/>
      <c r="C72" s="134" t="s">
        <v>10</v>
      </c>
      <c r="D72" s="43" t="s">
        <v>65</v>
      </c>
      <c r="E72" s="43">
        <v>2</v>
      </c>
      <c r="F72" s="67">
        <v>5.41</v>
      </c>
      <c r="G72" s="379"/>
      <c r="H72" s="383">
        <f t="shared" si="1"/>
        <v>0</v>
      </c>
    </row>
    <row r="73" spans="1:11" x14ac:dyDescent="0.25">
      <c r="A73" s="1"/>
      <c r="B73" s="14"/>
      <c r="C73" s="134" t="s">
        <v>10</v>
      </c>
      <c r="D73" s="43" t="s">
        <v>66</v>
      </c>
      <c r="E73" s="43">
        <v>1</v>
      </c>
      <c r="F73" s="67">
        <v>3.54</v>
      </c>
      <c r="G73" s="379"/>
      <c r="H73" s="383">
        <f t="shared" si="1"/>
        <v>0</v>
      </c>
    </row>
    <row r="74" spans="1:11" x14ac:dyDescent="0.25">
      <c r="A74" s="1"/>
      <c r="B74" s="14"/>
      <c r="C74" s="134"/>
      <c r="D74" s="43"/>
      <c r="E74" s="43"/>
      <c r="F74" s="67"/>
      <c r="G74" s="318"/>
      <c r="H74" s="383">
        <f t="shared" si="1"/>
        <v>0</v>
      </c>
      <c r="K74"/>
    </row>
    <row r="75" spans="1:11" x14ac:dyDescent="0.25">
      <c r="A75" s="1"/>
      <c r="B75" s="14" t="s">
        <v>67</v>
      </c>
      <c r="C75" s="134" t="s">
        <v>10</v>
      </c>
      <c r="D75" s="43" t="s">
        <v>68</v>
      </c>
      <c r="E75" s="43">
        <v>6</v>
      </c>
      <c r="F75" s="67">
        <v>5.54</v>
      </c>
      <c r="G75" s="379"/>
      <c r="H75" s="383">
        <f t="shared" si="1"/>
        <v>0</v>
      </c>
    </row>
    <row r="76" spans="1:11" x14ac:dyDescent="0.25">
      <c r="A76" s="1"/>
      <c r="B76" s="14"/>
      <c r="C76" s="134"/>
      <c r="D76" s="43"/>
      <c r="E76" s="43"/>
      <c r="F76" s="67"/>
      <c r="G76" s="318"/>
      <c r="H76" s="383">
        <f t="shared" si="1"/>
        <v>0</v>
      </c>
      <c r="K76"/>
    </row>
    <row r="77" spans="1:11" x14ac:dyDescent="0.25">
      <c r="A77" s="1"/>
      <c r="B77" s="14" t="s">
        <v>60</v>
      </c>
      <c r="C77" s="134" t="s">
        <v>10</v>
      </c>
      <c r="D77" s="43" t="s">
        <v>69</v>
      </c>
      <c r="E77" s="43">
        <v>10</v>
      </c>
      <c r="F77" s="67">
        <v>7.65</v>
      </c>
      <c r="G77" s="379"/>
      <c r="H77" s="383">
        <f t="shared" si="1"/>
        <v>0</v>
      </c>
    </row>
    <row r="78" spans="1:11" x14ac:dyDescent="0.25">
      <c r="A78" s="1"/>
      <c r="B78" s="14"/>
      <c r="C78" s="134" t="s">
        <v>10</v>
      </c>
      <c r="D78" s="43" t="s">
        <v>70</v>
      </c>
      <c r="E78" s="43">
        <v>6</v>
      </c>
      <c r="F78" s="67">
        <v>2.7</v>
      </c>
      <c r="G78" s="379"/>
      <c r="H78" s="383">
        <f t="shared" si="1"/>
        <v>0</v>
      </c>
    </row>
    <row r="79" spans="1:11" x14ac:dyDescent="0.25">
      <c r="A79" s="1"/>
      <c r="B79" s="14"/>
      <c r="C79" s="134"/>
      <c r="D79" s="43"/>
      <c r="E79" s="43"/>
      <c r="F79" s="67"/>
      <c r="G79" s="318"/>
      <c r="H79" s="383">
        <f t="shared" si="1"/>
        <v>0</v>
      </c>
      <c r="K79"/>
    </row>
    <row r="80" spans="1:11" x14ac:dyDescent="0.25">
      <c r="A80" s="5"/>
      <c r="B80" s="25" t="s">
        <v>16</v>
      </c>
      <c r="C80" s="134" t="s">
        <v>10</v>
      </c>
      <c r="D80" s="43" t="s">
        <v>36</v>
      </c>
      <c r="E80" s="43">
        <v>1</v>
      </c>
      <c r="F80" s="67">
        <v>2.4300000000000002</v>
      </c>
      <c r="G80" s="379"/>
      <c r="H80" s="383">
        <f t="shared" si="1"/>
        <v>0</v>
      </c>
    </row>
    <row r="81" spans="1:8" ht="15.75" thickBot="1" x14ac:dyDescent="0.3">
      <c r="A81" s="5"/>
      <c r="B81" s="25"/>
      <c r="C81" s="168" t="s">
        <v>10</v>
      </c>
      <c r="D81" s="169" t="s">
        <v>48</v>
      </c>
      <c r="E81" s="169">
        <v>2</v>
      </c>
      <c r="F81" s="358">
        <v>4.8099999999999996</v>
      </c>
      <c r="G81" s="379"/>
      <c r="H81" s="383">
        <f t="shared" si="1"/>
        <v>0</v>
      </c>
    </row>
    <row r="82" spans="1:8" ht="15.75" thickBot="1" x14ac:dyDescent="0.3">
      <c r="A82" s="178"/>
      <c r="B82" s="179" t="s">
        <v>1282</v>
      </c>
      <c r="C82" s="179"/>
      <c r="D82" s="179"/>
      <c r="E82" s="179"/>
      <c r="F82" s="180"/>
      <c r="G82" s="378"/>
      <c r="H82" s="384"/>
    </row>
    <row r="83" spans="1:8" ht="15.75" thickBot="1" x14ac:dyDescent="0.3">
      <c r="A83" s="182"/>
      <c r="B83" s="183" t="s">
        <v>6</v>
      </c>
      <c r="C83" s="184"/>
      <c r="D83" s="183"/>
      <c r="E83" s="185"/>
      <c r="F83" s="184"/>
      <c r="G83" s="186"/>
      <c r="H83" s="385">
        <f>SUM(H6:H82)</f>
        <v>0</v>
      </c>
    </row>
  </sheetData>
  <sheetProtection algorithmName="SHA-512" hashValue="LKQu1dj97JGeDdPIDkOIcPUvCguuB4EpyIIeZUm+IHB3BeGAS5BesygCJvAWNvdiaKXCxFkmmnzrsl5+glgVSA==" saltValue="tpyEww7i3UgI9Io0cvZDQw==" spinCount="100000" sheet="1" objects="1" scenarios="1" formatCells="0"/>
  <autoFilter ref="A5:H5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Seite 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sqref="A1:F1048576"/>
    </sheetView>
  </sheetViews>
  <sheetFormatPr baseColWidth="10" defaultRowHeight="15" x14ac:dyDescent="0.25"/>
  <cols>
    <col min="1" max="1" width="14.85546875" customWidth="1"/>
    <col min="2" max="2" width="14.570312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7.7109375" style="94" customWidth="1"/>
    <col min="8" max="8" width="17.7109375" style="395" customWidth="1"/>
  </cols>
  <sheetData>
    <row r="1" spans="1:12" ht="23.25" x14ac:dyDescent="0.35">
      <c r="A1" s="4" t="s">
        <v>0</v>
      </c>
      <c r="C1" s="3"/>
      <c r="D1" s="3"/>
    </row>
    <row r="2" spans="1:12" ht="18.75" x14ac:dyDescent="0.3">
      <c r="C2" s="3"/>
      <c r="D2" s="3"/>
    </row>
    <row r="3" spans="1:12" ht="18.75" x14ac:dyDescent="0.3">
      <c r="C3" s="3" t="s">
        <v>1</v>
      </c>
      <c r="D3" s="3" t="s">
        <v>674</v>
      </c>
    </row>
    <row r="4" spans="1:12" ht="15.75" thickBot="1" x14ac:dyDescent="0.3"/>
    <row r="5" spans="1:12" ht="15.75" thickBot="1" x14ac:dyDescent="0.3">
      <c r="A5" s="241" t="s">
        <v>9</v>
      </c>
      <c r="B5" s="7" t="s">
        <v>14</v>
      </c>
      <c r="C5" s="45" t="s">
        <v>2</v>
      </c>
      <c r="D5" s="45" t="s">
        <v>3</v>
      </c>
      <c r="E5" s="45" t="s">
        <v>5</v>
      </c>
      <c r="F5" s="45" t="s">
        <v>11</v>
      </c>
      <c r="G5" s="113" t="s">
        <v>1105</v>
      </c>
      <c r="H5" s="381" t="s">
        <v>1106</v>
      </c>
      <c r="J5" t="s">
        <v>1210</v>
      </c>
      <c r="K5" t="s">
        <v>1250</v>
      </c>
      <c r="L5" t="s">
        <v>1211</v>
      </c>
    </row>
    <row r="6" spans="1:12" x14ac:dyDescent="0.25">
      <c r="A6" s="11" t="s">
        <v>4</v>
      </c>
      <c r="B6" s="21" t="s">
        <v>12</v>
      </c>
      <c r="C6" s="145" t="s">
        <v>10</v>
      </c>
      <c r="D6" s="146" t="s">
        <v>675</v>
      </c>
      <c r="E6" s="146">
        <v>2</v>
      </c>
      <c r="F6" s="147">
        <v>2.8</v>
      </c>
      <c r="G6" s="138"/>
      <c r="H6" s="386">
        <f>(F6*G6)</f>
        <v>0</v>
      </c>
      <c r="J6" t="s">
        <v>1249</v>
      </c>
      <c r="K6" t="s">
        <v>1250</v>
      </c>
      <c r="L6" t="s">
        <v>1251</v>
      </c>
    </row>
    <row r="7" spans="1:12" x14ac:dyDescent="0.25">
      <c r="A7" s="11"/>
      <c r="B7" s="25"/>
      <c r="C7" s="148" t="s">
        <v>13</v>
      </c>
      <c r="D7" s="77" t="s">
        <v>675</v>
      </c>
      <c r="E7" s="77">
        <v>1</v>
      </c>
      <c r="F7" s="149">
        <v>1.53</v>
      </c>
      <c r="G7" s="128"/>
      <c r="H7" s="386">
        <f t="shared" ref="H7:H47" si="0">(F7*G7)</f>
        <v>0</v>
      </c>
      <c r="J7" t="s">
        <v>1249</v>
      </c>
      <c r="K7" t="s">
        <v>33</v>
      </c>
      <c r="L7" t="s">
        <v>1251</v>
      </c>
    </row>
    <row r="8" spans="1:12" x14ac:dyDescent="0.25">
      <c r="A8" s="11"/>
      <c r="B8" s="25"/>
      <c r="C8" s="148" t="s">
        <v>10</v>
      </c>
      <c r="D8" s="77" t="s">
        <v>676</v>
      </c>
      <c r="E8" s="77">
        <v>3</v>
      </c>
      <c r="F8" s="149">
        <v>4.5999999999999996</v>
      </c>
      <c r="G8" s="128"/>
      <c r="H8" s="386">
        <f t="shared" si="0"/>
        <v>0</v>
      </c>
      <c r="J8" t="s">
        <v>1210</v>
      </c>
      <c r="K8" t="s">
        <v>33</v>
      </c>
      <c r="L8" t="s">
        <v>1251</v>
      </c>
    </row>
    <row r="9" spans="1:12" x14ac:dyDescent="0.25">
      <c r="A9" s="11"/>
      <c r="B9" s="25"/>
      <c r="C9" s="148" t="s">
        <v>151</v>
      </c>
      <c r="D9" s="77" t="s">
        <v>676</v>
      </c>
      <c r="E9" s="77">
        <v>7</v>
      </c>
      <c r="F9" s="149">
        <v>10.73</v>
      </c>
      <c r="G9" s="128"/>
      <c r="H9" s="386">
        <f t="shared" si="0"/>
        <v>0</v>
      </c>
    </row>
    <row r="10" spans="1:12" x14ac:dyDescent="0.25">
      <c r="A10" s="5"/>
      <c r="B10" s="25"/>
      <c r="C10" s="148"/>
      <c r="D10" s="77"/>
      <c r="E10" s="77"/>
      <c r="F10" s="149"/>
      <c r="G10" s="128"/>
      <c r="H10" s="386">
        <f t="shared" si="0"/>
        <v>0</v>
      </c>
    </row>
    <row r="11" spans="1:12" x14ac:dyDescent="0.25">
      <c r="A11" s="9"/>
      <c r="B11" s="25" t="s">
        <v>34</v>
      </c>
      <c r="C11" s="148" t="s">
        <v>10</v>
      </c>
      <c r="D11" s="143" t="s">
        <v>677</v>
      </c>
      <c r="E11" s="77">
        <v>1</v>
      </c>
      <c r="F11" s="149">
        <v>2.67</v>
      </c>
      <c r="G11" s="128"/>
      <c r="H11" s="386">
        <f t="shared" si="0"/>
        <v>0</v>
      </c>
    </row>
    <row r="12" spans="1:12" x14ac:dyDescent="0.25">
      <c r="A12" s="9"/>
      <c r="B12" s="25"/>
      <c r="C12" s="148" t="s">
        <v>10</v>
      </c>
      <c r="D12" s="143" t="s">
        <v>678</v>
      </c>
      <c r="E12" s="77">
        <v>1</v>
      </c>
      <c r="F12" s="149">
        <v>1.23</v>
      </c>
      <c r="G12" s="128"/>
      <c r="H12" s="386">
        <f t="shared" si="0"/>
        <v>0</v>
      </c>
    </row>
    <row r="13" spans="1:12" x14ac:dyDescent="0.25">
      <c r="A13" s="9"/>
      <c r="B13" s="25"/>
      <c r="C13" s="148" t="s">
        <v>13</v>
      </c>
      <c r="D13" s="143" t="s">
        <v>679</v>
      </c>
      <c r="E13" s="77">
        <v>1</v>
      </c>
      <c r="F13" s="149">
        <v>1.29</v>
      </c>
      <c r="G13" s="128"/>
      <c r="H13" s="386">
        <f t="shared" si="0"/>
        <v>0</v>
      </c>
    </row>
    <row r="14" spans="1:12" x14ac:dyDescent="0.25">
      <c r="A14" s="9"/>
      <c r="B14" s="25"/>
      <c r="C14" s="148" t="s">
        <v>10</v>
      </c>
      <c r="D14" s="143" t="s">
        <v>74</v>
      </c>
      <c r="E14" s="77">
        <v>1</v>
      </c>
      <c r="F14" s="149">
        <v>1.03</v>
      </c>
      <c r="G14" s="128"/>
      <c r="H14" s="386">
        <f t="shared" si="0"/>
        <v>0</v>
      </c>
    </row>
    <row r="15" spans="1:12" x14ac:dyDescent="0.25">
      <c r="A15" s="9"/>
      <c r="B15" s="25" t="s">
        <v>17</v>
      </c>
      <c r="C15" s="148" t="s">
        <v>10</v>
      </c>
      <c r="D15" s="143" t="s">
        <v>680</v>
      </c>
      <c r="E15" s="77">
        <v>1</v>
      </c>
      <c r="F15" s="149">
        <v>2.0299999999999998</v>
      </c>
      <c r="G15" s="128"/>
      <c r="H15" s="386">
        <f t="shared" si="0"/>
        <v>0</v>
      </c>
    </row>
    <row r="16" spans="1:12" ht="15.75" thickBot="1" x14ac:dyDescent="0.3">
      <c r="A16" s="6"/>
      <c r="B16" s="31"/>
      <c r="C16" s="150"/>
      <c r="D16" s="65"/>
      <c r="E16" s="77"/>
      <c r="F16" s="149"/>
      <c r="G16" s="128"/>
      <c r="H16" s="386">
        <f t="shared" si="0"/>
        <v>0</v>
      </c>
    </row>
    <row r="17" spans="1:8" x14ac:dyDescent="0.25">
      <c r="A17" s="12" t="s">
        <v>7</v>
      </c>
      <c r="B17" s="21" t="s">
        <v>12</v>
      </c>
      <c r="C17" s="148" t="s">
        <v>10</v>
      </c>
      <c r="D17" s="77" t="s">
        <v>681</v>
      </c>
      <c r="E17" s="77">
        <v>8</v>
      </c>
      <c r="F17" s="149">
        <v>27.11</v>
      </c>
      <c r="G17" s="128"/>
      <c r="H17" s="386">
        <f t="shared" si="0"/>
        <v>0</v>
      </c>
    </row>
    <row r="18" spans="1:8" x14ac:dyDescent="0.25">
      <c r="A18" s="11"/>
      <c r="B18" s="25"/>
      <c r="C18" s="148" t="s">
        <v>151</v>
      </c>
      <c r="D18" s="77" t="s">
        <v>681</v>
      </c>
      <c r="E18" s="77">
        <v>6</v>
      </c>
      <c r="F18" s="149">
        <v>20.329999999999998</v>
      </c>
      <c r="G18" s="128"/>
      <c r="H18" s="386">
        <f t="shared" si="0"/>
        <v>0</v>
      </c>
    </row>
    <row r="19" spans="1:8" x14ac:dyDescent="0.25">
      <c r="A19" s="5"/>
      <c r="B19" s="25"/>
      <c r="C19" s="148" t="s">
        <v>10</v>
      </c>
      <c r="D19" s="77" t="s">
        <v>682</v>
      </c>
      <c r="E19" s="77">
        <v>4</v>
      </c>
      <c r="F19" s="149">
        <v>15.45</v>
      </c>
      <c r="G19" s="128"/>
      <c r="H19" s="386">
        <f t="shared" si="0"/>
        <v>0</v>
      </c>
    </row>
    <row r="20" spans="1:8" x14ac:dyDescent="0.25">
      <c r="A20" s="5"/>
      <c r="B20" s="25"/>
      <c r="C20" s="148" t="s">
        <v>151</v>
      </c>
      <c r="D20" s="77" t="s">
        <v>682</v>
      </c>
      <c r="E20" s="77">
        <v>3</v>
      </c>
      <c r="F20" s="149">
        <v>11.59</v>
      </c>
      <c r="G20" s="128"/>
      <c r="H20" s="386">
        <f t="shared" si="0"/>
        <v>0</v>
      </c>
    </row>
    <row r="21" spans="1:8" x14ac:dyDescent="0.25">
      <c r="A21" s="5"/>
      <c r="B21" s="25"/>
      <c r="C21" s="148" t="s">
        <v>10</v>
      </c>
      <c r="D21" s="77" t="s">
        <v>683</v>
      </c>
      <c r="E21" s="77">
        <v>1</v>
      </c>
      <c r="F21" s="149">
        <v>3.5</v>
      </c>
      <c r="G21" s="128"/>
      <c r="H21" s="386">
        <f t="shared" si="0"/>
        <v>0</v>
      </c>
    </row>
    <row r="22" spans="1:8" x14ac:dyDescent="0.25">
      <c r="A22" s="5"/>
      <c r="B22" s="25"/>
      <c r="C22" s="148" t="s">
        <v>10</v>
      </c>
      <c r="D22" s="77" t="s">
        <v>684</v>
      </c>
      <c r="E22" s="77">
        <v>1</v>
      </c>
      <c r="F22" s="149">
        <v>3.75</v>
      </c>
      <c r="G22" s="128"/>
      <c r="H22" s="386">
        <f t="shared" si="0"/>
        <v>0</v>
      </c>
    </row>
    <row r="23" spans="1:8" x14ac:dyDescent="0.25">
      <c r="A23" s="5"/>
      <c r="B23" s="25"/>
      <c r="C23" s="148" t="s">
        <v>10</v>
      </c>
      <c r="D23" s="77" t="s">
        <v>685</v>
      </c>
      <c r="E23" s="77">
        <v>1</v>
      </c>
      <c r="F23" s="149">
        <v>3.29</v>
      </c>
      <c r="G23" s="128"/>
      <c r="H23" s="386">
        <f t="shared" si="0"/>
        <v>0</v>
      </c>
    </row>
    <row r="24" spans="1:8" x14ac:dyDescent="0.25">
      <c r="A24" s="5"/>
      <c r="B24" s="25"/>
      <c r="C24" s="148"/>
      <c r="D24" s="77"/>
      <c r="E24" s="77"/>
      <c r="F24" s="149"/>
      <c r="G24" s="128"/>
      <c r="H24" s="386">
        <f t="shared" si="0"/>
        <v>0</v>
      </c>
    </row>
    <row r="25" spans="1:8" x14ac:dyDescent="0.25">
      <c r="A25" s="5"/>
      <c r="B25" s="25" t="s">
        <v>15</v>
      </c>
      <c r="C25" s="148" t="s">
        <v>151</v>
      </c>
      <c r="D25" s="77" t="s">
        <v>686</v>
      </c>
      <c r="E25" s="77">
        <v>3</v>
      </c>
      <c r="F25" s="149">
        <v>14.46</v>
      </c>
      <c r="G25" s="128"/>
      <c r="H25" s="386">
        <f t="shared" si="0"/>
        <v>0</v>
      </c>
    </row>
    <row r="26" spans="1:8" x14ac:dyDescent="0.25">
      <c r="A26" s="5"/>
      <c r="B26" s="25"/>
      <c r="C26" s="148"/>
      <c r="D26" s="77"/>
      <c r="E26" s="77"/>
      <c r="F26" s="149"/>
      <c r="G26" s="128"/>
      <c r="H26" s="386">
        <f t="shared" si="0"/>
        <v>0</v>
      </c>
    </row>
    <row r="27" spans="1:8" x14ac:dyDescent="0.25">
      <c r="A27" s="5"/>
      <c r="B27" s="25" t="s">
        <v>16</v>
      </c>
      <c r="C27" s="148" t="s">
        <v>10</v>
      </c>
      <c r="D27" s="77" t="s">
        <v>231</v>
      </c>
      <c r="E27" s="77">
        <v>2</v>
      </c>
      <c r="F27" s="149">
        <v>4.32</v>
      </c>
      <c r="G27" s="128"/>
      <c r="H27" s="386">
        <f t="shared" si="0"/>
        <v>0</v>
      </c>
    </row>
    <row r="28" spans="1:8" ht="15.75" thickBot="1" x14ac:dyDescent="0.3">
      <c r="A28" s="6"/>
      <c r="B28" s="31"/>
      <c r="C28" s="150"/>
      <c r="D28" s="65"/>
      <c r="E28" s="65"/>
      <c r="F28" s="153"/>
      <c r="G28" s="128"/>
      <c r="H28" s="386">
        <f t="shared" si="0"/>
        <v>0</v>
      </c>
    </row>
    <row r="29" spans="1:8" x14ac:dyDescent="0.25">
      <c r="A29" s="12" t="s">
        <v>87</v>
      </c>
      <c r="B29" s="21" t="s">
        <v>12</v>
      </c>
      <c r="C29" s="148" t="s">
        <v>10</v>
      </c>
      <c r="D29" s="77" t="s">
        <v>687</v>
      </c>
      <c r="E29" s="77">
        <v>1</v>
      </c>
      <c r="F29" s="149">
        <v>2.92</v>
      </c>
      <c r="G29" s="128"/>
      <c r="H29" s="386">
        <f t="shared" si="0"/>
        <v>0</v>
      </c>
    </row>
    <row r="30" spans="1:8" x14ac:dyDescent="0.25">
      <c r="A30" s="1"/>
      <c r="B30" s="25"/>
      <c r="C30" s="148" t="s">
        <v>10</v>
      </c>
      <c r="D30" s="77" t="s">
        <v>681</v>
      </c>
      <c r="E30" s="77">
        <v>8</v>
      </c>
      <c r="F30" s="149">
        <v>27.11</v>
      </c>
      <c r="G30" s="128"/>
      <c r="H30" s="386">
        <f t="shared" si="0"/>
        <v>0</v>
      </c>
    </row>
    <row r="31" spans="1:8" x14ac:dyDescent="0.25">
      <c r="A31" s="1"/>
      <c r="B31" s="25"/>
      <c r="C31" s="148" t="s">
        <v>151</v>
      </c>
      <c r="D31" s="77" t="s">
        <v>681</v>
      </c>
      <c r="E31" s="77">
        <v>6</v>
      </c>
      <c r="F31" s="149">
        <v>20.329999999999998</v>
      </c>
      <c r="G31" s="128"/>
      <c r="H31" s="386">
        <f t="shared" si="0"/>
        <v>0</v>
      </c>
    </row>
    <row r="32" spans="1:8" x14ac:dyDescent="0.25">
      <c r="A32" s="5"/>
      <c r="B32" s="25"/>
      <c r="C32" s="148" t="s">
        <v>10</v>
      </c>
      <c r="D32" s="77" t="s">
        <v>682</v>
      </c>
      <c r="E32" s="77">
        <v>4</v>
      </c>
      <c r="F32" s="149">
        <v>15.45</v>
      </c>
      <c r="G32" s="128"/>
      <c r="H32" s="386">
        <f t="shared" si="0"/>
        <v>0</v>
      </c>
    </row>
    <row r="33" spans="1:8" x14ac:dyDescent="0.25">
      <c r="A33" s="5"/>
      <c r="B33" s="25"/>
      <c r="C33" s="148" t="s">
        <v>151</v>
      </c>
      <c r="D33" s="77" t="s">
        <v>682</v>
      </c>
      <c r="E33" s="77">
        <v>4</v>
      </c>
      <c r="F33" s="149">
        <v>15.45</v>
      </c>
      <c r="G33" s="128"/>
      <c r="H33" s="386">
        <f t="shared" si="0"/>
        <v>0</v>
      </c>
    </row>
    <row r="34" spans="1:8" x14ac:dyDescent="0.25">
      <c r="A34" s="5"/>
      <c r="B34" s="25"/>
      <c r="C34" s="148"/>
      <c r="D34" s="77"/>
      <c r="E34" s="77"/>
      <c r="F34" s="149"/>
      <c r="G34" s="128"/>
      <c r="H34" s="386">
        <f t="shared" si="0"/>
        <v>0</v>
      </c>
    </row>
    <row r="35" spans="1:8" x14ac:dyDescent="0.25">
      <c r="A35" s="5"/>
      <c r="B35" s="25" t="s">
        <v>15</v>
      </c>
      <c r="C35" s="148" t="s">
        <v>10</v>
      </c>
      <c r="D35" s="77" t="s">
        <v>681</v>
      </c>
      <c r="E35" s="77">
        <v>3</v>
      </c>
      <c r="F35" s="149">
        <v>10.17</v>
      </c>
      <c r="G35" s="128"/>
      <c r="H35" s="386">
        <f t="shared" si="0"/>
        <v>0</v>
      </c>
    </row>
    <row r="36" spans="1:8" x14ac:dyDescent="0.25">
      <c r="A36" s="5"/>
      <c r="B36" s="25"/>
      <c r="C36" s="148"/>
      <c r="D36" s="77"/>
      <c r="E36" s="77"/>
      <c r="F36" s="149"/>
      <c r="G36" s="128"/>
      <c r="H36" s="386">
        <f t="shared" si="0"/>
        <v>0</v>
      </c>
    </row>
    <row r="37" spans="1:8" x14ac:dyDescent="0.25">
      <c r="A37" s="5"/>
      <c r="B37" s="25" t="s">
        <v>16</v>
      </c>
      <c r="C37" s="148" t="s">
        <v>10</v>
      </c>
      <c r="D37" s="77" t="s">
        <v>231</v>
      </c>
      <c r="E37" s="77">
        <v>2</v>
      </c>
      <c r="F37" s="149">
        <v>4.32</v>
      </c>
      <c r="G37" s="128"/>
      <c r="H37" s="386">
        <f t="shared" si="0"/>
        <v>0</v>
      </c>
    </row>
    <row r="38" spans="1:8" ht="15.75" thickBot="1" x14ac:dyDescent="0.3">
      <c r="A38" s="6"/>
      <c r="B38" s="31"/>
      <c r="C38" s="148"/>
      <c r="D38" s="77"/>
      <c r="E38" s="77"/>
      <c r="F38" s="149"/>
      <c r="G38" s="128"/>
      <c r="H38" s="386">
        <f t="shared" si="0"/>
        <v>0</v>
      </c>
    </row>
    <row r="39" spans="1:8" x14ac:dyDescent="0.25">
      <c r="A39" s="12" t="s">
        <v>8</v>
      </c>
      <c r="B39" s="21" t="s">
        <v>12</v>
      </c>
      <c r="C39" s="148" t="s">
        <v>10</v>
      </c>
      <c r="D39" s="77" t="s">
        <v>688</v>
      </c>
      <c r="E39" s="77">
        <v>10</v>
      </c>
      <c r="F39" s="149">
        <v>4.13</v>
      </c>
      <c r="G39" s="128"/>
      <c r="H39" s="386">
        <f t="shared" si="0"/>
        <v>0</v>
      </c>
    </row>
    <row r="40" spans="1:8" x14ac:dyDescent="0.25">
      <c r="A40" s="5"/>
      <c r="B40" s="25"/>
      <c r="C40" s="148" t="s">
        <v>10</v>
      </c>
      <c r="D40" s="77" t="s">
        <v>689</v>
      </c>
      <c r="E40" s="77">
        <v>20</v>
      </c>
      <c r="F40" s="149">
        <v>9.09</v>
      </c>
      <c r="G40" s="128"/>
      <c r="H40" s="386">
        <f t="shared" si="0"/>
        <v>0</v>
      </c>
    </row>
    <row r="41" spans="1:8" x14ac:dyDescent="0.25">
      <c r="A41" s="5"/>
      <c r="B41" s="25"/>
      <c r="C41" s="148" t="s">
        <v>10</v>
      </c>
      <c r="D41" s="77" t="s">
        <v>690</v>
      </c>
      <c r="E41" s="77">
        <v>4</v>
      </c>
      <c r="F41" s="149">
        <v>7.22</v>
      </c>
      <c r="G41" s="128"/>
      <c r="H41" s="386">
        <f t="shared" si="0"/>
        <v>0</v>
      </c>
    </row>
    <row r="42" spans="1:8" x14ac:dyDescent="0.25">
      <c r="A42" s="5"/>
      <c r="B42" s="25"/>
      <c r="C42" s="148" t="s">
        <v>151</v>
      </c>
      <c r="D42" s="77" t="s">
        <v>690</v>
      </c>
      <c r="E42" s="77">
        <v>4</v>
      </c>
      <c r="F42" s="149">
        <v>7.22</v>
      </c>
      <c r="G42" s="128"/>
      <c r="H42" s="386">
        <f t="shared" si="0"/>
        <v>0</v>
      </c>
    </row>
    <row r="43" spans="1:8" x14ac:dyDescent="0.25">
      <c r="A43" s="5"/>
      <c r="B43" s="25"/>
      <c r="C43" s="148" t="s">
        <v>10</v>
      </c>
      <c r="D43" s="77" t="s">
        <v>691</v>
      </c>
      <c r="E43" s="77">
        <v>16</v>
      </c>
      <c r="F43" s="149">
        <v>5.12</v>
      </c>
      <c r="G43" s="128"/>
      <c r="H43" s="386">
        <f t="shared" si="0"/>
        <v>0</v>
      </c>
    </row>
    <row r="44" spans="1:8" x14ac:dyDescent="0.25">
      <c r="A44" s="5"/>
      <c r="B44" s="25"/>
      <c r="C44" s="148" t="s">
        <v>10</v>
      </c>
      <c r="D44" s="77" t="s">
        <v>692</v>
      </c>
      <c r="E44" s="77">
        <v>1</v>
      </c>
      <c r="F44" s="149">
        <v>1.26</v>
      </c>
      <c r="G44" s="128"/>
      <c r="H44" s="386">
        <f t="shared" si="0"/>
        <v>0</v>
      </c>
    </row>
    <row r="45" spans="1:8" x14ac:dyDescent="0.25">
      <c r="A45" s="5"/>
      <c r="B45" s="25"/>
      <c r="C45" s="148"/>
      <c r="D45" s="77"/>
      <c r="E45" s="77"/>
      <c r="F45" s="149"/>
      <c r="G45" s="128"/>
      <c r="H45" s="386">
        <f t="shared" si="0"/>
        <v>0</v>
      </c>
    </row>
    <row r="46" spans="1:8" x14ac:dyDescent="0.25">
      <c r="A46" s="5"/>
      <c r="B46" s="25" t="s">
        <v>16</v>
      </c>
      <c r="C46" s="148" t="s">
        <v>10</v>
      </c>
      <c r="D46" s="77" t="s">
        <v>75</v>
      </c>
      <c r="E46" s="77">
        <v>1</v>
      </c>
      <c r="F46" s="149">
        <v>2.44</v>
      </c>
      <c r="G46" s="128"/>
      <c r="H46" s="386">
        <f t="shared" si="0"/>
        <v>0</v>
      </c>
    </row>
    <row r="47" spans="1:8" x14ac:dyDescent="0.25">
      <c r="A47" s="5"/>
      <c r="B47" s="25"/>
      <c r="C47" s="148" t="s">
        <v>10</v>
      </c>
      <c r="D47" s="77" t="s">
        <v>317</v>
      </c>
      <c r="E47" s="77">
        <v>1</v>
      </c>
      <c r="F47" s="149">
        <v>1.08</v>
      </c>
      <c r="G47" s="128"/>
      <c r="H47" s="386">
        <f t="shared" si="0"/>
        <v>0</v>
      </c>
    </row>
    <row r="48" spans="1:8" ht="15.75" thickBot="1" x14ac:dyDescent="0.3">
      <c r="A48" s="5"/>
      <c r="B48" s="25"/>
      <c r="C48" s="200"/>
      <c r="D48" s="56"/>
      <c r="E48" s="56"/>
      <c r="F48" s="191"/>
      <c r="G48" s="171"/>
      <c r="H48" s="397"/>
    </row>
    <row r="49" spans="1:8" ht="15.75" thickBot="1" x14ac:dyDescent="0.3">
      <c r="A49" s="182"/>
      <c r="B49" s="183" t="s">
        <v>6</v>
      </c>
      <c r="C49" s="184"/>
      <c r="D49" s="183"/>
      <c r="E49" s="185"/>
      <c r="F49" s="184"/>
      <c r="G49" s="189"/>
      <c r="H49" s="396">
        <f>SUM(H6:H48)</f>
        <v>0</v>
      </c>
    </row>
  </sheetData>
  <sheetProtection algorithmName="SHA-512" hashValue="hZygW09HIcF2kVOvsKx3WwbChB0VzcPFX0lpx9s+WHGhvHDu0jV9lqey6rqDttH/0sAFZ5uNST5L/NCUgNqy3A==" saltValue="mAXR8TAwT7GpvTSw0r2XUg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sqref="A1:F1048576"/>
    </sheetView>
  </sheetViews>
  <sheetFormatPr baseColWidth="10" defaultRowHeight="15" x14ac:dyDescent="0.25"/>
  <cols>
    <col min="1" max="1" width="14.28515625" customWidth="1"/>
    <col min="2" max="2" width="14.570312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7.7109375" style="94" customWidth="1"/>
    <col min="8" max="8" width="17.7109375" style="395" customWidth="1"/>
  </cols>
  <sheetData>
    <row r="1" spans="1:12" ht="23.25" x14ac:dyDescent="0.35">
      <c r="A1" s="4" t="s">
        <v>0</v>
      </c>
      <c r="C1" s="3"/>
      <c r="D1" s="3"/>
    </row>
    <row r="2" spans="1:12" ht="18.75" x14ac:dyDescent="0.3">
      <c r="C2" s="3"/>
      <c r="D2" s="3"/>
    </row>
    <row r="3" spans="1:12" ht="18.75" x14ac:dyDescent="0.3">
      <c r="C3" s="3" t="s">
        <v>1</v>
      </c>
      <c r="D3" s="3" t="s">
        <v>693</v>
      </c>
    </row>
    <row r="4" spans="1:12" ht="15.75" thickBot="1" x14ac:dyDescent="0.3"/>
    <row r="5" spans="1:12" ht="15.75" thickBot="1" x14ac:dyDescent="0.3">
      <c r="A5" s="241" t="s">
        <v>9</v>
      </c>
      <c r="B5" s="7" t="s">
        <v>14</v>
      </c>
      <c r="C5" s="45" t="s">
        <v>2</v>
      </c>
      <c r="D5" s="129" t="s">
        <v>3</v>
      </c>
      <c r="E5" s="45" t="s">
        <v>5</v>
      </c>
      <c r="F5" s="45" t="s">
        <v>11</v>
      </c>
      <c r="G5" s="113" t="s">
        <v>1105</v>
      </c>
      <c r="H5" s="381" t="s">
        <v>1106</v>
      </c>
      <c r="J5" t="s">
        <v>1210</v>
      </c>
      <c r="K5" t="s">
        <v>1250</v>
      </c>
      <c r="L5" t="s">
        <v>1211</v>
      </c>
    </row>
    <row r="6" spans="1:12" x14ac:dyDescent="0.25">
      <c r="A6" s="11" t="s">
        <v>4</v>
      </c>
      <c r="B6" s="21" t="s">
        <v>12</v>
      </c>
      <c r="C6" s="145" t="s">
        <v>10</v>
      </c>
      <c r="D6" s="146" t="s">
        <v>694</v>
      </c>
      <c r="E6" s="146">
        <v>6</v>
      </c>
      <c r="F6" s="147">
        <v>9.19</v>
      </c>
      <c r="G6" s="138"/>
      <c r="H6" s="386">
        <f>(F6*G6)</f>
        <v>0</v>
      </c>
      <c r="J6" t="s">
        <v>1249</v>
      </c>
      <c r="K6" t="s">
        <v>1250</v>
      </c>
      <c r="L6" t="s">
        <v>1251</v>
      </c>
    </row>
    <row r="7" spans="1:12" x14ac:dyDescent="0.25">
      <c r="A7" s="11"/>
      <c r="B7" s="25"/>
      <c r="C7" s="148" t="s">
        <v>10</v>
      </c>
      <c r="D7" s="77" t="s">
        <v>695</v>
      </c>
      <c r="E7" s="77">
        <v>10</v>
      </c>
      <c r="F7" s="149">
        <v>17.03</v>
      </c>
      <c r="G7" s="128"/>
      <c r="H7" s="386">
        <f t="shared" ref="H7:H26" si="0">(F7*G7)</f>
        <v>0</v>
      </c>
      <c r="J7" t="s">
        <v>1249</v>
      </c>
      <c r="K7" t="s">
        <v>33</v>
      </c>
      <c r="L7" t="s">
        <v>1251</v>
      </c>
    </row>
    <row r="8" spans="1:12" x14ac:dyDescent="0.25">
      <c r="A8" s="5"/>
      <c r="B8" s="25"/>
      <c r="C8" s="148"/>
      <c r="D8" s="77"/>
      <c r="E8" s="77"/>
      <c r="F8" s="149"/>
      <c r="G8" s="128"/>
      <c r="H8" s="386">
        <f t="shared" si="0"/>
        <v>0</v>
      </c>
      <c r="J8" t="s">
        <v>1210</v>
      </c>
      <c r="K8" t="s">
        <v>33</v>
      </c>
      <c r="L8" t="s">
        <v>1251</v>
      </c>
    </row>
    <row r="9" spans="1:12" x14ac:dyDescent="0.25">
      <c r="A9" s="5"/>
      <c r="B9" s="25" t="s">
        <v>17</v>
      </c>
      <c r="C9" s="148" t="s">
        <v>10</v>
      </c>
      <c r="D9" s="77" t="s">
        <v>696</v>
      </c>
      <c r="E9" s="77">
        <v>1</v>
      </c>
      <c r="F9" s="149">
        <v>1.53</v>
      </c>
      <c r="G9" s="128"/>
      <c r="H9" s="386">
        <f t="shared" si="0"/>
        <v>0</v>
      </c>
    </row>
    <row r="10" spans="1:12" ht="15.75" thickBot="1" x14ac:dyDescent="0.3">
      <c r="A10" s="5"/>
      <c r="B10" s="25"/>
      <c r="C10" s="148"/>
      <c r="D10" s="77"/>
      <c r="E10" s="77"/>
      <c r="F10" s="149"/>
      <c r="G10" s="128"/>
      <c r="H10" s="386">
        <f t="shared" si="0"/>
        <v>0</v>
      </c>
    </row>
    <row r="11" spans="1:12" x14ac:dyDescent="0.25">
      <c r="A11" s="12" t="s">
        <v>7</v>
      </c>
      <c r="B11" s="21" t="s">
        <v>12</v>
      </c>
      <c r="C11" s="148" t="s">
        <v>10</v>
      </c>
      <c r="D11" s="77" t="s">
        <v>697</v>
      </c>
      <c r="E11" s="77">
        <v>15</v>
      </c>
      <c r="F11" s="149">
        <v>28.6</v>
      </c>
      <c r="G11" s="128"/>
      <c r="H11" s="386">
        <f t="shared" si="0"/>
        <v>0</v>
      </c>
    </row>
    <row r="12" spans="1:12" x14ac:dyDescent="0.25">
      <c r="A12" s="11"/>
      <c r="B12" s="25"/>
      <c r="C12" s="148" t="s">
        <v>10</v>
      </c>
      <c r="D12" s="77" t="s">
        <v>698</v>
      </c>
      <c r="E12" s="77">
        <v>1</v>
      </c>
      <c r="F12" s="149">
        <v>8.8000000000000007</v>
      </c>
      <c r="G12" s="128"/>
      <c r="H12" s="386">
        <f t="shared" si="0"/>
        <v>0</v>
      </c>
    </row>
    <row r="13" spans="1:12" x14ac:dyDescent="0.25">
      <c r="A13" s="11"/>
      <c r="B13" s="25"/>
      <c r="C13" s="148" t="s">
        <v>10</v>
      </c>
      <c r="D13" s="77" t="s">
        <v>699</v>
      </c>
      <c r="E13" s="77">
        <v>4</v>
      </c>
      <c r="F13" s="149">
        <v>20.399999999999999</v>
      </c>
      <c r="G13" s="128"/>
      <c r="H13" s="386">
        <f t="shared" si="0"/>
        <v>0</v>
      </c>
    </row>
    <row r="14" spans="1:12" x14ac:dyDescent="0.25">
      <c r="A14" s="11"/>
      <c r="B14" s="25"/>
      <c r="C14" s="148" t="s">
        <v>10</v>
      </c>
      <c r="D14" s="77" t="s">
        <v>700</v>
      </c>
      <c r="E14" s="77">
        <v>6</v>
      </c>
      <c r="F14" s="149">
        <v>45.9</v>
      </c>
      <c r="G14" s="128"/>
      <c r="H14" s="386">
        <f t="shared" si="0"/>
        <v>0</v>
      </c>
    </row>
    <row r="15" spans="1:12" x14ac:dyDescent="0.25">
      <c r="A15" s="5"/>
      <c r="B15" s="25"/>
      <c r="C15" s="148"/>
      <c r="D15" s="77"/>
      <c r="E15" s="77"/>
      <c r="F15" s="149"/>
      <c r="G15" s="128"/>
      <c r="H15" s="386">
        <f t="shared" si="0"/>
        <v>0</v>
      </c>
    </row>
    <row r="16" spans="1:12" x14ac:dyDescent="0.25">
      <c r="A16" s="5"/>
      <c r="B16" s="25" t="s">
        <v>34</v>
      </c>
      <c r="C16" s="148" t="s">
        <v>10</v>
      </c>
      <c r="D16" s="77" t="s">
        <v>701</v>
      </c>
      <c r="E16" s="77">
        <v>2</v>
      </c>
      <c r="F16" s="149">
        <v>5.9</v>
      </c>
      <c r="G16" s="128"/>
      <c r="H16" s="386">
        <f t="shared" si="0"/>
        <v>0</v>
      </c>
    </row>
    <row r="17" spans="1:8" x14ac:dyDescent="0.25">
      <c r="A17" s="5"/>
      <c r="B17" s="25"/>
      <c r="C17" s="148"/>
      <c r="D17" s="77"/>
      <c r="E17" s="77"/>
      <c r="F17" s="149"/>
      <c r="G17" s="128"/>
      <c r="H17" s="386">
        <f t="shared" si="0"/>
        <v>0</v>
      </c>
    </row>
    <row r="18" spans="1:8" x14ac:dyDescent="0.25">
      <c r="A18" s="5"/>
      <c r="B18" s="25" t="s">
        <v>17</v>
      </c>
      <c r="C18" s="148" t="s">
        <v>10</v>
      </c>
      <c r="D18" s="77" t="s">
        <v>231</v>
      </c>
      <c r="E18" s="77">
        <v>2</v>
      </c>
      <c r="F18" s="149">
        <v>4.32</v>
      </c>
      <c r="G18" s="128"/>
      <c r="H18" s="386">
        <f t="shared" si="0"/>
        <v>0</v>
      </c>
    </row>
    <row r="19" spans="1:8" x14ac:dyDescent="0.25">
      <c r="A19" s="5"/>
      <c r="B19" s="25" t="s">
        <v>318</v>
      </c>
      <c r="C19" s="148" t="s">
        <v>10</v>
      </c>
      <c r="D19" s="77" t="s">
        <v>317</v>
      </c>
      <c r="E19" s="77">
        <v>1</v>
      </c>
      <c r="F19" s="149">
        <v>1.08</v>
      </c>
      <c r="G19" s="128"/>
      <c r="H19" s="386">
        <f t="shared" si="0"/>
        <v>0</v>
      </c>
    </row>
    <row r="20" spans="1:8" ht="15.75" thickBot="1" x14ac:dyDescent="0.3">
      <c r="A20" s="6"/>
      <c r="B20" s="31"/>
      <c r="C20" s="150"/>
      <c r="D20" s="65"/>
      <c r="E20" s="65"/>
      <c r="F20" s="153"/>
      <c r="G20" s="128"/>
      <c r="H20" s="386">
        <f t="shared" si="0"/>
        <v>0</v>
      </c>
    </row>
    <row r="21" spans="1:8" x14ac:dyDescent="0.25">
      <c r="A21" s="12" t="s">
        <v>87</v>
      </c>
      <c r="B21" s="21" t="s">
        <v>12</v>
      </c>
      <c r="C21" s="148" t="s">
        <v>10</v>
      </c>
      <c r="D21" s="77" t="s">
        <v>702</v>
      </c>
      <c r="E21" s="77">
        <v>10</v>
      </c>
      <c r="F21" s="149">
        <v>16.84</v>
      </c>
      <c r="G21" s="128"/>
      <c r="H21" s="386">
        <f t="shared" si="0"/>
        <v>0</v>
      </c>
    </row>
    <row r="22" spans="1:8" x14ac:dyDescent="0.25">
      <c r="A22" s="1"/>
      <c r="B22" s="25"/>
      <c r="C22" s="148" t="s">
        <v>10</v>
      </c>
      <c r="D22" s="77" t="s">
        <v>703</v>
      </c>
      <c r="E22" s="77">
        <v>6</v>
      </c>
      <c r="F22" s="149">
        <v>21.78</v>
      </c>
      <c r="G22" s="128"/>
      <c r="H22" s="386">
        <f t="shared" si="0"/>
        <v>0</v>
      </c>
    </row>
    <row r="23" spans="1:8" x14ac:dyDescent="0.25">
      <c r="A23" s="1"/>
      <c r="B23" s="25"/>
      <c r="C23" s="148" t="s">
        <v>10</v>
      </c>
      <c r="D23" s="77" t="s">
        <v>704</v>
      </c>
      <c r="E23" s="77">
        <v>2</v>
      </c>
      <c r="F23" s="149">
        <v>2.0099999999999998</v>
      </c>
      <c r="G23" s="128"/>
      <c r="H23" s="386">
        <f t="shared" si="0"/>
        <v>0</v>
      </c>
    </row>
    <row r="24" spans="1:8" x14ac:dyDescent="0.25">
      <c r="A24" s="5"/>
      <c r="B24" s="25"/>
      <c r="C24" s="148"/>
      <c r="D24" s="77"/>
      <c r="E24" s="77"/>
      <c r="F24" s="149"/>
      <c r="G24" s="128"/>
      <c r="H24" s="386">
        <f t="shared" si="0"/>
        <v>0</v>
      </c>
    </row>
    <row r="25" spans="1:8" x14ac:dyDescent="0.25">
      <c r="A25" s="5"/>
      <c r="B25" s="25" t="s">
        <v>17</v>
      </c>
      <c r="C25" s="148" t="s">
        <v>10</v>
      </c>
      <c r="D25" s="77" t="s">
        <v>705</v>
      </c>
      <c r="E25" s="77">
        <v>1</v>
      </c>
      <c r="F25" s="149">
        <v>3.21</v>
      </c>
      <c r="G25" s="128"/>
      <c r="H25" s="386">
        <f t="shared" si="0"/>
        <v>0</v>
      </c>
    </row>
    <row r="26" spans="1:8" ht="15.75" thickBot="1" x14ac:dyDescent="0.3">
      <c r="A26" s="5"/>
      <c r="B26" s="25"/>
      <c r="C26" s="200"/>
      <c r="D26" s="56"/>
      <c r="E26" s="56"/>
      <c r="F26" s="191"/>
      <c r="G26" s="171"/>
      <c r="H26" s="386">
        <f t="shared" si="0"/>
        <v>0</v>
      </c>
    </row>
    <row r="27" spans="1:8" ht="15.75" thickBot="1" x14ac:dyDescent="0.3">
      <c r="A27" s="182"/>
      <c r="B27" s="183" t="s">
        <v>6</v>
      </c>
      <c r="C27" s="184"/>
      <c r="D27" s="183"/>
      <c r="E27" s="185"/>
      <c r="F27" s="184"/>
      <c r="G27" s="189"/>
      <c r="H27" s="396">
        <f>SUM(H6:H26)</f>
        <v>0</v>
      </c>
    </row>
  </sheetData>
  <sheetProtection algorithmName="SHA-512" hashValue="cMJysg93oYyfyQV0lQkBGMR7YjL3OgoxznlypnzRL00rClMnRxUEOANYoYfCtidIyws2RjLPRD0eyyFM6fiBdQ==" saltValue="d5PU9vfyUTsoj68e1jC9cw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K29" sqref="K29"/>
    </sheetView>
  </sheetViews>
  <sheetFormatPr baseColWidth="10" defaultRowHeight="15" x14ac:dyDescent="0.25"/>
  <cols>
    <col min="1" max="1" width="14.28515625" customWidth="1"/>
    <col min="2" max="2" width="14.570312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7.7109375" style="94" customWidth="1"/>
    <col min="8" max="8" width="17.7109375" style="395" customWidth="1"/>
  </cols>
  <sheetData>
    <row r="1" spans="1:12" ht="23.25" x14ac:dyDescent="0.35">
      <c r="A1" s="4" t="s">
        <v>0</v>
      </c>
      <c r="C1" s="3"/>
      <c r="D1" s="3"/>
    </row>
    <row r="2" spans="1:12" ht="18.75" x14ac:dyDescent="0.3">
      <c r="C2" s="3"/>
      <c r="D2" s="3"/>
    </row>
    <row r="3" spans="1:12" ht="18.75" x14ac:dyDescent="0.3">
      <c r="C3" s="3" t="s">
        <v>1</v>
      </c>
      <c r="D3" s="3" t="s">
        <v>706</v>
      </c>
    </row>
    <row r="4" spans="1:12" ht="15.75" thickBot="1" x14ac:dyDescent="0.3"/>
    <row r="5" spans="1:12" ht="15.75" thickBot="1" x14ac:dyDescent="0.3">
      <c r="A5" s="241" t="s">
        <v>9</v>
      </c>
      <c r="B5" s="7" t="s">
        <v>14</v>
      </c>
      <c r="C5" s="8" t="s">
        <v>2</v>
      </c>
      <c r="D5" s="20" t="s">
        <v>3</v>
      </c>
      <c r="E5" s="8" t="s">
        <v>5</v>
      </c>
      <c r="F5" s="8" t="s">
        <v>11</v>
      </c>
      <c r="G5" s="113" t="s">
        <v>1105</v>
      </c>
      <c r="H5" s="381" t="s">
        <v>1106</v>
      </c>
      <c r="J5" t="s">
        <v>1210</v>
      </c>
      <c r="K5" t="s">
        <v>1250</v>
      </c>
      <c r="L5" t="s">
        <v>1211</v>
      </c>
    </row>
    <row r="6" spans="1:12" ht="15.75" thickBot="1" x14ac:dyDescent="0.3">
      <c r="A6" s="11" t="s">
        <v>4</v>
      </c>
      <c r="B6" s="21" t="s">
        <v>12</v>
      </c>
      <c r="C6" s="22" t="s">
        <v>10</v>
      </c>
      <c r="D6" s="23" t="s">
        <v>707</v>
      </c>
      <c r="E6" s="24">
        <v>2</v>
      </c>
      <c r="F6" s="60">
        <v>2.06</v>
      </c>
      <c r="G6" s="114"/>
      <c r="H6" s="386">
        <f>(F6*G6)</f>
        <v>0</v>
      </c>
      <c r="J6" t="s">
        <v>1249</v>
      </c>
      <c r="K6" t="s">
        <v>1250</v>
      </c>
      <c r="L6" t="s">
        <v>1251</v>
      </c>
    </row>
    <row r="7" spans="1:12" ht="15.75" thickBot="1" x14ac:dyDescent="0.3">
      <c r="A7" s="11"/>
      <c r="B7" s="25"/>
      <c r="C7" s="22" t="s">
        <v>10</v>
      </c>
      <c r="D7" s="23" t="s">
        <v>22</v>
      </c>
      <c r="E7" s="22">
        <v>15</v>
      </c>
      <c r="F7" s="60">
        <v>24.96</v>
      </c>
      <c r="G7" s="115"/>
      <c r="H7" s="386">
        <f t="shared" ref="H7:H31" si="0">(F7*G7)</f>
        <v>0</v>
      </c>
      <c r="J7" t="s">
        <v>1249</v>
      </c>
      <c r="K7" t="s">
        <v>33</v>
      </c>
      <c r="L7" t="s">
        <v>1251</v>
      </c>
    </row>
    <row r="8" spans="1:12" x14ac:dyDescent="0.25">
      <c r="A8" s="5"/>
      <c r="B8" s="25"/>
      <c r="C8" s="22" t="s">
        <v>13</v>
      </c>
      <c r="D8" s="23" t="s">
        <v>22</v>
      </c>
      <c r="E8" s="22">
        <v>2</v>
      </c>
      <c r="F8" s="60">
        <v>3.33</v>
      </c>
      <c r="G8" s="115"/>
      <c r="H8" s="386">
        <f t="shared" si="0"/>
        <v>0</v>
      </c>
      <c r="J8" t="s">
        <v>1210</v>
      </c>
      <c r="K8" t="s">
        <v>33</v>
      </c>
      <c r="L8" t="s">
        <v>1251</v>
      </c>
    </row>
    <row r="9" spans="1:12" x14ac:dyDescent="0.25">
      <c r="A9" s="5"/>
      <c r="B9" s="25"/>
      <c r="C9" s="22"/>
      <c r="D9" s="26"/>
      <c r="E9" s="22"/>
      <c r="F9" s="60"/>
      <c r="G9" s="115"/>
      <c r="H9" s="386">
        <f t="shared" si="0"/>
        <v>0</v>
      </c>
    </row>
    <row r="10" spans="1:12" x14ac:dyDescent="0.25">
      <c r="A10" s="9"/>
      <c r="B10" s="25" t="s">
        <v>34</v>
      </c>
      <c r="C10" s="27" t="s">
        <v>10</v>
      </c>
      <c r="D10" s="42" t="s">
        <v>74</v>
      </c>
      <c r="E10" s="27">
        <v>1</v>
      </c>
      <c r="F10" s="60">
        <v>1.03</v>
      </c>
      <c r="G10" s="115"/>
      <c r="H10" s="386">
        <f t="shared" si="0"/>
        <v>0</v>
      </c>
    </row>
    <row r="11" spans="1:12" x14ac:dyDescent="0.25">
      <c r="A11" s="9"/>
      <c r="B11" s="25"/>
      <c r="C11" s="27" t="s">
        <v>10</v>
      </c>
      <c r="D11" s="42" t="s">
        <v>74</v>
      </c>
      <c r="E11" s="30">
        <v>1</v>
      </c>
      <c r="F11" s="62">
        <v>1.03</v>
      </c>
      <c r="G11" s="115"/>
      <c r="H11" s="386">
        <f t="shared" si="0"/>
        <v>0</v>
      </c>
    </row>
    <row r="12" spans="1:12" ht="15.75" thickBot="1" x14ac:dyDescent="0.3">
      <c r="A12" s="6"/>
      <c r="B12" s="31"/>
      <c r="C12" s="32"/>
      <c r="D12" s="33"/>
      <c r="E12" s="13"/>
      <c r="F12" s="59"/>
      <c r="G12" s="115"/>
      <c r="H12" s="386">
        <f t="shared" si="0"/>
        <v>0</v>
      </c>
    </row>
    <row r="13" spans="1:12" ht="15.75" thickBot="1" x14ac:dyDescent="0.3">
      <c r="A13" s="12" t="s">
        <v>7</v>
      </c>
      <c r="B13" s="21" t="s">
        <v>12</v>
      </c>
      <c r="C13" s="24" t="s">
        <v>10</v>
      </c>
      <c r="D13" s="23" t="s">
        <v>708</v>
      </c>
      <c r="E13" s="24">
        <v>4</v>
      </c>
      <c r="F13" s="61">
        <v>13.94</v>
      </c>
      <c r="G13" s="115"/>
      <c r="H13" s="386">
        <f t="shared" si="0"/>
        <v>0</v>
      </c>
    </row>
    <row r="14" spans="1:12" x14ac:dyDescent="0.25">
      <c r="A14" s="5"/>
      <c r="B14" s="25"/>
      <c r="C14" s="27" t="s">
        <v>151</v>
      </c>
      <c r="D14" s="23" t="s">
        <v>708</v>
      </c>
      <c r="E14" s="27">
        <v>15</v>
      </c>
      <c r="F14" s="60">
        <v>52.27</v>
      </c>
      <c r="G14" s="115"/>
      <c r="H14" s="386">
        <f t="shared" si="0"/>
        <v>0</v>
      </c>
    </row>
    <row r="15" spans="1:12" x14ac:dyDescent="0.25">
      <c r="A15" s="5"/>
      <c r="B15" s="25"/>
      <c r="C15" s="27" t="s">
        <v>10</v>
      </c>
      <c r="D15" s="28" t="s">
        <v>709</v>
      </c>
      <c r="E15" s="27">
        <v>2</v>
      </c>
      <c r="F15" s="60">
        <v>13.55</v>
      </c>
      <c r="G15" s="115"/>
      <c r="H15" s="386">
        <f t="shared" si="0"/>
        <v>0</v>
      </c>
    </row>
    <row r="16" spans="1:12" x14ac:dyDescent="0.25">
      <c r="A16" s="5"/>
      <c r="B16" s="25"/>
      <c r="C16" s="27" t="s">
        <v>10</v>
      </c>
      <c r="D16" s="28" t="s">
        <v>710</v>
      </c>
      <c r="E16" s="27">
        <v>1</v>
      </c>
      <c r="F16" s="60">
        <v>7.14</v>
      </c>
      <c r="G16" s="115"/>
      <c r="H16" s="386">
        <f t="shared" si="0"/>
        <v>0</v>
      </c>
    </row>
    <row r="17" spans="1:8" x14ac:dyDescent="0.25">
      <c r="A17" s="5"/>
      <c r="B17" s="25"/>
      <c r="C17" s="27"/>
      <c r="D17" s="28"/>
      <c r="E17" s="27"/>
      <c r="F17" s="60"/>
      <c r="G17" s="115"/>
      <c r="H17" s="386">
        <f t="shared" si="0"/>
        <v>0</v>
      </c>
    </row>
    <row r="18" spans="1:8" x14ac:dyDescent="0.25">
      <c r="A18" s="5"/>
      <c r="B18" s="25" t="s">
        <v>34</v>
      </c>
      <c r="C18" s="27" t="s">
        <v>10</v>
      </c>
      <c r="D18" s="28" t="s">
        <v>677</v>
      </c>
      <c r="E18" s="27">
        <v>1</v>
      </c>
      <c r="F18" s="60">
        <v>2.67</v>
      </c>
      <c r="G18" s="115"/>
      <c r="H18" s="386">
        <f t="shared" si="0"/>
        <v>0</v>
      </c>
    </row>
    <row r="19" spans="1:8" x14ac:dyDescent="0.25">
      <c r="A19" s="5"/>
      <c r="B19" s="25" t="s">
        <v>17</v>
      </c>
      <c r="C19" s="27" t="s">
        <v>10</v>
      </c>
      <c r="D19" s="29" t="s">
        <v>317</v>
      </c>
      <c r="E19" s="30">
        <v>2</v>
      </c>
      <c r="F19" s="62">
        <v>2.16</v>
      </c>
      <c r="G19" s="115"/>
      <c r="H19" s="386">
        <f t="shared" si="0"/>
        <v>0</v>
      </c>
    </row>
    <row r="20" spans="1:8" ht="15.75" thickBot="1" x14ac:dyDescent="0.3">
      <c r="A20" s="6"/>
      <c r="B20" s="31" t="s">
        <v>318</v>
      </c>
      <c r="C20" s="32"/>
      <c r="D20" s="33"/>
      <c r="E20" s="34"/>
      <c r="F20" s="63"/>
      <c r="G20" s="115"/>
      <c r="H20" s="386">
        <f t="shared" si="0"/>
        <v>0</v>
      </c>
    </row>
    <row r="21" spans="1:8" x14ac:dyDescent="0.25">
      <c r="A21" s="12" t="s">
        <v>87</v>
      </c>
      <c r="B21" s="35" t="s">
        <v>12</v>
      </c>
      <c r="C21" s="35" t="s">
        <v>10</v>
      </c>
      <c r="D21" s="23" t="s">
        <v>711</v>
      </c>
      <c r="E21" s="24">
        <v>2</v>
      </c>
      <c r="F21" s="61">
        <v>5.52</v>
      </c>
      <c r="G21" s="115"/>
      <c r="H21" s="386">
        <f t="shared" si="0"/>
        <v>0</v>
      </c>
    </row>
    <row r="22" spans="1:8" x14ac:dyDescent="0.25">
      <c r="A22" s="1"/>
      <c r="B22" s="9"/>
      <c r="C22" s="27" t="s">
        <v>10</v>
      </c>
      <c r="D22" s="26" t="s">
        <v>708</v>
      </c>
      <c r="E22" s="22">
        <v>4</v>
      </c>
      <c r="F22" s="64">
        <v>13.94</v>
      </c>
      <c r="G22" s="115"/>
      <c r="H22" s="386">
        <f t="shared" si="0"/>
        <v>0</v>
      </c>
    </row>
    <row r="23" spans="1:8" x14ac:dyDescent="0.25">
      <c r="A23" s="5"/>
      <c r="B23" s="9"/>
      <c r="C23" s="27" t="s">
        <v>151</v>
      </c>
      <c r="D23" s="26" t="s">
        <v>708</v>
      </c>
      <c r="E23" s="22">
        <v>14</v>
      </c>
      <c r="F23" s="64">
        <v>48.79</v>
      </c>
      <c r="G23" s="115"/>
      <c r="H23" s="386">
        <f t="shared" si="0"/>
        <v>0</v>
      </c>
    </row>
    <row r="24" spans="1:8" x14ac:dyDescent="0.25">
      <c r="A24" s="5"/>
      <c r="B24" s="9" t="s">
        <v>17</v>
      </c>
      <c r="C24" s="30" t="s">
        <v>10</v>
      </c>
      <c r="D24" s="46" t="s">
        <v>576</v>
      </c>
      <c r="E24" s="9">
        <v>1</v>
      </c>
      <c r="F24" s="73">
        <v>1.26</v>
      </c>
      <c r="G24" s="115"/>
      <c r="H24" s="386">
        <f t="shared" si="0"/>
        <v>0</v>
      </c>
    </row>
    <row r="25" spans="1:8" x14ac:dyDescent="0.25">
      <c r="A25" s="5"/>
      <c r="B25" s="9" t="s">
        <v>318</v>
      </c>
      <c r="C25" s="30" t="s">
        <v>10</v>
      </c>
      <c r="D25" s="46" t="s">
        <v>317</v>
      </c>
      <c r="E25" s="9">
        <v>1</v>
      </c>
      <c r="F25" s="73">
        <v>1.08</v>
      </c>
      <c r="G25" s="115"/>
      <c r="H25" s="386">
        <f t="shared" si="0"/>
        <v>0</v>
      </c>
    </row>
    <row r="26" spans="1:8" ht="15.75" thickBot="1" x14ac:dyDescent="0.3">
      <c r="A26" s="6"/>
      <c r="B26" s="37"/>
      <c r="C26" s="13"/>
      <c r="D26" s="38"/>
      <c r="E26" s="13"/>
      <c r="F26" s="59"/>
      <c r="G26" s="115"/>
      <c r="H26" s="386">
        <f t="shared" si="0"/>
        <v>0</v>
      </c>
    </row>
    <row r="27" spans="1:8" x14ac:dyDescent="0.25">
      <c r="A27" s="12" t="s">
        <v>8</v>
      </c>
      <c r="B27" s="21" t="s">
        <v>12</v>
      </c>
      <c r="C27" s="24" t="s">
        <v>10</v>
      </c>
      <c r="D27" s="23" t="s">
        <v>712</v>
      </c>
      <c r="E27" s="24">
        <v>2</v>
      </c>
      <c r="F27" s="61">
        <v>1.99</v>
      </c>
      <c r="G27" s="115"/>
      <c r="H27" s="386">
        <f t="shared" si="0"/>
        <v>0</v>
      </c>
    </row>
    <row r="28" spans="1:8" x14ac:dyDescent="0.25">
      <c r="A28" s="5"/>
      <c r="B28" s="39"/>
      <c r="C28" s="22" t="s">
        <v>10</v>
      </c>
      <c r="D28" s="26" t="s">
        <v>713</v>
      </c>
      <c r="E28" s="22">
        <v>10</v>
      </c>
      <c r="F28" s="64">
        <v>7.76</v>
      </c>
      <c r="G28" s="115"/>
      <c r="H28" s="386">
        <f t="shared" si="0"/>
        <v>0</v>
      </c>
    </row>
    <row r="29" spans="1:8" x14ac:dyDescent="0.25">
      <c r="A29" s="5"/>
      <c r="B29" s="39"/>
      <c r="C29" s="22" t="s">
        <v>151</v>
      </c>
      <c r="D29" s="26" t="s">
        <v>714</v>
      </c>
      <c r="E29" s="22">
        <v>2</v>
      </c>
      <c r="F29" s="64">
        <v>4.26</v>
      </c>
      <c r="G29" s="115"/>
      <c r="H29" s="386">
        <f t="shared" si="0"/>
        <v>0</v>
      </c>
    </row>
    <row r="30" spans="1:8" x14ac:dyDescent="0.25">
      <c r="A30" s="5"/>
      <c r="B30" s="39"/>
      <c r="C30" s="22" t="s">
        <v>151</v>
      </c>
      <c r="D30" s="26" t="s">
        <v>715</v>
      </c>
      <c r="E30" s="22">
        <v>8</v>
      </c>
      <c r="F30" s="64">
        <v>23.48</v>
      </c>
      <c r="G30" s="115"/>
      <c r="H30" s="386">
        <f t="shared" si="0"/>
        <v>0</v>
      </c>
    </row>
    <row r="31" spans="1:8" ht="15.75" thickBot="1" x14ac:dyDescent="0.3">
      <c r="A31" s="5"/>
      <c r="B31" s="172" t="s">
        <v>17</v>
      </c>
      <c r="C31" s="30" t="s">
        <v>10</v>
      </c>
      <c r="D31" s="29" t="s">
        <v>716</v>
      </c>
      <c r="E31" s="30">
        <v>1</v>
      </c>
      <c r="F31" s="62">
        <v>2.23</v>
      </c>
      <c r="G31" s="212"/>
      <c r="H31" s="394">
        <f t="shared" si="0"/>
        <v>0</v>
      </c>
    </row>
    <row r="32" spans="1:8" ht="15.75" thickBot="1" x14ac:dyDescent="0.3">
      <c r="A32" s="182"/>
      <c r="B32" s="183" t="s">
        <v>6</v>
      </c>
      <c r="C32" s="184"/>
      <c r="D32" s="183"/>
      <c r="E32" s="185"/>
      <c r="F32" s="184"/>
      <c r="G32" s="189"/>
      <c r="H32" s="396">
        <f>SUM(H6:H31)</f>
        <v>0</v>
      </c>
    </row>
  </sheetData>
  <sheetProtection algorithmName="SHA-512" hashValue="jNko3NL4ioQzyEn+0hH01RUTSawCSvkHXbQWQZ0gK+00opaewfYsbTLMIq3xDHNS+RgEQM+yCIiv3PcP11Gazw==" saltValue="NjAs53mEXzKMtPrs8WSFWA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workbookViewId="0">
      <selection activeCell="K29" sqref="K29"/>
    </sheetView>
  </sheetViews>
  <sheetFormatPr baseColWidth="10" defaultRowHeight="15" x14ac:dyDescent="0.25"/>
  <cols>
    <col min="1" max="1" width="14.28515625" customWidth="1"/>
    <col min="2" max="2" width="14.5703125" customWidth="1"/>
    <col min="3" max="3" width="11.28515625" customWidth="1"/>
    <col min="4" max="4" width="11" customWidth="1"/>
    <col min="5" max="5" width="5.42578125" customWidth="1"/>
    <col min="6" max="6" width="7.28515625" customWidth="1"/>
    <col min="7" max="7" width="17.7109375" style="94" customWidth="1"/>
    <col min="8" max="8" width="17.7109375" style="395" customWidth="1"/>
  </cols>
  <sheetData>
    <row r="1" spans="1:12" ht="23.25" x14ac:dyDescent="0.35">
      <c r="A1" s="4" t="s">
        <v>717</v>
      </c>
      <c r="C1" s="3"/>
      <c r="D1" s="3"/>
      <c r="E1" s="3"/>
    </row>
    <row r="2" spans="1:12" ht="18.75" x14ac:dyDescent="0.3">
      <c r="C2" s="3"/>
      <c r="D2" s="3"/>
      <c r="E2" s="3"/>
    </row>
    <row r="3" spans="1:12" ht="18.75" x14ac:dyDescent="0.3">
      <c r="C3" s="3" t="s">
        <v>1</v>
      </c>
      <c r="D3" s="3" t="s">
        <v>718</v>
      </c>
      <c r="E3" s="3"/>
    </row>
    <row r="4" spans="1:12" ht="15.75" thickBot="1" x14ac:dyDescent="0.3"/>
    <row r="5" spans="1:12" ht="15.75" thickBot="1" x14ac:dyDescent="0.3">
      <c r="A5" s="241" t="s">
        <v>9</v>
      </c>
      <c r="B5" s="7" t="s">
        <v>14</v>
      </c>
      <c r="C5" s="45" t="s">
        <v>2</v>
      </c>
      <c r="D5" s="129" t="s">
        <v>3</v>
      </c>
      <c r="E5" s="129" t="s">
        <v>5</v>
      </c>
      <c r="F5" s="45" t="s">
        <v>11</v>
      </c>
      <c r="G5" s="113" t="s">
        <v>1105</v>
      </c>
      <c r="H5" s="381" t="s">
        <v>1106</v>
      </c>
      <c r="J5" t="s">
        <v>1210</v>
      </c>
      <c r="K5" t="s">
        <v>1250</v>
      </c>
      <c r="L5" t="s">
        <v>1211</v>
      </c>
    </row>
    <row r="6" spans="1:12" x14ac:dyDescent="0.25">
      <c r="A6" s="11" t="s">
        <v>4</v>
      </c>
      <c r="B6" s="21" t="s">
        <v>12</v>
      </c>
      <c r="C6" s="145" t="s">
        <v>13</v>
      </c>
      <c r="D6" s="146" t="s">
        <v>719</v>
      </c>
      <c r="E6" s="146">
        <v>1</v>
      </c>
      <c r="F6" s="271">
        <v>1.83</v>
      </c>
      <c r="G6" s="138"/>
      <c r="H6" s="386">
        <f>(F6*G6)</f>
        <v>0</v>
      </c>
      <c r="J6" t="s">
        <v>1249</v>
      </c>
      <c r="K6" t="s">
        <v>1250</v>
      </c>
      <c r="L6" t="s">
        <v>1251</v>
      </c>
    </row>
    <row r="7" spans="1:12" x14ac:dyDescent="0.25">
      <c r="A7" s="11"/>
      <c r="B7" s="25" t="s">
        <v>104</v>
      </c>
      <c r="C7" s="148" t="s">
        <v>13</v>
      </c>
      <c r="D7" s="77" t="s">
        <v>720</v>
      </c>
      <c r="E7" s="77">
        <v>1</v>
      </c>
      <c r="F7" s="272">
        <v>1.65</v>
      </c>
      <c r="G7" s="128"/>
      <c r="H7" s="386">
        <f t="shared" ref="H7:H59" si="0">(F7*G7)</f>
        <v>0</v>
      </c>
      <c r="J7" t="s">
        <v>1249</v>
      </c>
      <c r="K7" t="s">
        <v>33</v>
      </c>
      <c r="L7" t="s">
        <v>1251</v>
      </c>
    </row>
    <row r="8" spans="1:12" x14ac:dyDescent="0.25">
      <c r="A8" s="5"/>
      <c r="B8" s="25" t="s">
        <v>12</v>
      </c>
      <c r="C8" s="148" t="s">
        <v>10</v>
      </c>
      <c r="D8" s="77" t="s">
        <v>721</v>
      </c>
      <c r="E8" s="77">
        <v>1</v>
      </c>
      <c r="F8" s="272">
        <v>0.44</v>
      </c>
      <c r="G8" s="128"/>
      <c r="H8" s="386">
        <f t="shared" si="0"/>
        <v>0</v>
      </c>
      <c r="J8" t="s">
        <v>1210</v>
      </c>
      <c r="K8" t="s">
        <v>33</v>
      </c>
      <c r="L8" t="s">
        <v>1251</v>
      </c>
    </row>
    <row r="9" spans="1:12" x14ac:dyDescent="0.25">
      <c r="A9" s="5"/>
      <c r="B9" s="25"/>
      <c r="C9" s="148" t="s">
        <v>10</v>
      </c>
      <c r="D9" s="77" t="s">
        <v>720</v>
      </c>
      <c r="E9" s="77">
        <v>3</v>
      </c>
      <c r="F9" s="272">
        <v>4.96</v>
      </c>
      <c r="G9" s="128"/>
      <c r="H9" s="386">
        <f t="shared" si="0"/>
        <v>0</v>
      </c>
    </row>
    <row r="10" spans="1:12" x14ac:dyDescent="0.25">
      <c r="A10" s="5"/>
      <c r="B10" s="25"/>
      <c r="C10" s="148" t="s">
        <v>10</v>
      </c>
      <c r="D10" s="77" t="s">
        <v>719</v>
      </c>
      <c r="E10" s="77">
        <v>17</v>
      </c>
      <c r="F10" s="272">
        <v>31.18</v>
      </c>
      <c r="G10" s="128"/>
      <c r="H10" s="386">
        <f t="shared" si="0"/>
        <v>0</v>
      </c>
    </row>
    <row r="11" spans="1:12" x14ac:dyDescent="0.25">
      <c r="A11" s="5"/>
      <c r="B11" s="25"/>
      <c r="C11" s="148"/>
      <c r="D11" s="77"/>
      <c r="E11" s="77"/>
      <c r="F11" s="272"/>
      <c r="G11" s="128"/>
      <c r="H11" s="386">
        <f t="shared" si="0"/>
        <v>0</v>
      </c>
    </row>
    <row r="12" spans="1:12" x14ac:dyDescent="0.25">
      <c r="A12" s="9"/>
      <c r="B12" s="25" t="s">
        <v>17</v>
      </c>
      <c r="C12" s="148" t="s">
        <v>10</v>
      </c>
      <c r="D12" s="77" t="s">
        <v>722</v>
      </c>
      <c r="E12" s="77">
        <v>2</v>
      </c>
      <c r="F12" s="272">
        <v>8.6</v>
      </c>
      <c r="G12" s="128"/>
      <c r="H12" s="386">
        <f t="shared" si="0"/>
        <v>0</v>
      </c>
    </row>
    <row r="13" spans="1:12" x14ac:dyDescent="0.25">
      <c r="A13" s="9"/>
      <c r="B13" s="25"/>
      <c r="C13" s="148" t="s">
        <v>10</v>
      </c>
      <c r="D13" s="77" t="s">
        <v>723</v>
      </c>
      <c r="E13" s="77">
        <v>1</v>
      </c>
      <c r="F13" s="272">
        <v>2.88</v>
      </c>
      <c r="G13" s="128"/>
      <c r="H13" s="386">
        <f t="shared" si="0"/>
        <v>0</v>
      </c>
    </row>
    <row r="14" spans="1:12" x14ac:dyDescent="0.25">
      <c r="A14" s="9"/>
      <c r="B14" s="25"/>
      <c r="C14" s="148"/>
      <c r="D14" s="77"/>
      <c r="E14" s="77"/>
      <c r="F14" s="272"/>
      <c r="G14" s="128"/>
      <c r="H14" s="386">
        <f t="shared" si="0"/>
        <v>0</v>
      </c>
    </row>
    <row r="15" spans="1:12" x14ac:dyDescent="0.25">
      <c r="A15" s="9"/>
      <c r="B15" s="25" t="s">
        <v>34</v>
      </c>
      <c r="C15" s="148" t="s">
        <v>10</v>
      </c>
      <c r="D15" s="143" t="s">
        <v>724</v>
      </c>
      <c r="E15" s="143">
        <v>1</v>
      </c>
      <c r="F15" s="272">
        <v>1.68</v>
      </c>
      <c r="G15" s="128"/>
      <c r="H15" s="386">
        <f t="shared" si="0"/>
        <v>0</v>
      </c>
    </row>
    <row r="16" spans="1:12" x14ac:dyDescent="0.25">
      <c r="A16" s="9"/>
      <c r="B16" s="25"/>
      <c r="C16" s="148" t="s">
        <v>10</v>
      </c>
      <c r="D16" s="143" t="s">
        <v>725</v>
      </c>
      <c r="E16" s="143">
        <v>2</v>
      </c>
      <c r="F16" s="272">
        <v>2.88</v>
      </c>
      <c r="G16" s="128"/>
      <c r="H16" s="386">
        <f t="shared" si="0"/>
        <v>0</v>
      </c>
    </row>
    <row r="17" spans="1:8" ht="15.75" thickBot="1" x14ac:dyDescent="0.3">
      <c r="A17" s="6"/>
      <c r="B17" s="31"/>
      <c r="C17" s="150"/>
      <c r="D17" s="65"/>
      <c r="E17" s="65"/>
      <c r="F17" s="272"/>
      <c r="G17" s="128"/>
      <c r="H17" s="386">
        <f t="shared" si="0"/>
        <v>0</v>
      </c>
    </row>
    <row r="18" spans="1:8" x14ac:dyDescent="0.25">
      <c r="A18" s="12" t="s">
        <v>7</v>
      </c>
      <c r="B18" s="21" t="s">
        <v>12</v>
      </c>
      <c r="C18" s="148" t="s">
        <v>10</v>
      </c>
      <c r="D18" s="77" t="s">
        <v>726</v>
      </c>
      <c r="E18" s="77">
        <v>4</v>
      </c>
      <c r="F18" s="272">
        <v>5.64</v>
      </c>
      <c r="G18" s="128"/>
      <c r="H18" s="386">
        <f t="shared" si="0"/>
        <v>0</v>
      </c>
    </row>
    <row r="19" spans="1:8" x14ac:dyDescent="0.25">
      <c r="A19" s="5"/>
      <c r="B19" s="25"/>
      <c r="C19" s="148" t="s">
        <v>10</v>
      </c>
      <c r="D19" s="77" t="s">
        <v>727</v>
      </c>
      <c r="E19" s="77">
        <v>3</v>
      </c>
      <c r="F19" s="272">
        <v>6.97</v>
      </c>
      <c r="G19" s="128"/>
      <c r="H19" s="386">
        <f t="shared" si="0"/>
        <v>0</v>
      </c>
    </row>
    <row r="20" spans="1:8" x14ac:dyDescent="0.25">
      <c r="A20" s="5"/>
      <c r="B20" s="25"/>
      <c r="C20" s="148" t="s">
        <v>10</v>
      </c>
      <c r="D20" s="77" t="s">
        <v>728</v>
      </c>
      <c r="E20" s="77">
        <v>13</v>
      </c>
      <c r="F20" s="272">
        <v>37.119999999999997</v>
      </c>
      <c r="G20" s="128"/>
      <c r="H20" s="386">
        <f t="shared" si="0"/>
        <v>0</v>
      </c>
    </row>
    <row r="21" spans="1:8" x14ac:dyDescent="0.25">
      <c r="A21" s="5"/>
      <c r="B21" s="25"/>
      <c r="C21" s="148" t="s">
        <v>13</v>
      </c>
      <c r="D21" s="77" t="s">
        <v>111</v>
      </c>
      <c r="E21" s="77">
        <v>1</v>
      </c>
      <c r="F21" s="272">
        <v>3.17</v>
      </c>
      <c r="G21" s="128"/>
      <c r="H21" s="386">
        <f t="shared" si="0"/>
        <v>0</v>
      </c>
    </row>
    <row r="22" spans="1:8" x14ac:dyDescent="0.25">
      <c r="A22" s="5"/>
      <c r="B22" s="25"/>
      <c r="C22" s="148" t="s">
        <v>10</v>
      </c>
      <c r="D22" s="77" t="s">
        <v>111</v>
      </c>
      <c r="E22" s="77">
        <v>14</v>
      </c>
      <c r="F22" s="272">
        <v>44.38</v>
      </c>
      <c r="G22" s="128"/>
      <c r="H22" s="386">
        <f t="shared" si="0"/>
        <v>0</v>
      </c>
    </row>
    <row r="23" spans="1:8" x14ac:dyDescent="0.25">
      <c r="A23" s="5"/>
      <c r="B23" s="25"/>
      <c r="C23" s="148"/>
      <c r="D23" s="77"/>
      <c r="E23" s="77"/>
      <c r="F23" s="272"/>
      <c r="G23" s="128"/>
      <c r="H23" s="386">
        <f t="shared" si="0"/>
        <v>0</v>
      </c>
    </row>
    <row r="24" spans="1:8" x14ac:dyDescent="0.25">
      <c r="A24" s="5"/>
      <c r="B24" s="25" t="s">
        <v>44</v>
      </c>
      <c r="C24" s="148" t="s">
        <v>10</v>
      </c>
      <c r="D24" s="77" t="s">
        <v>729</v>
      </c>
      <c r="E24" s="77">
        <v>3</v>
      </c>
      <c r="F24" s="272">
        <v>5.83</v>
      </c>
      <c r="G24" s="128"/>
      <c r="H24" s="386">
        <f t="shared" si="0"/>
        <v>0</v>
      </c>
    </row>
    <row r="25" spans="1:8" x14ac:dyDescent="0.25">
      <c r="A25" s="5"/>
      <c r="B25" s="25"/>
      <c r="C25" s="148" t="s">
        <v>10</v>
      </c>
      <c r="D25" s="77" t="s">
        <v>730</v>
      </c>
      <c r="E25" s="77">
        <v>2</v>
      </c>
      <c r="F25" s="272">
        <v>3.96</v>
      </c>
      <c r="G25" s="128"/>
      <c r="H25" s="386">
        <f t="shared" si="0"/>
        <v>0</v>
      </c>
    </row>
    <row r="26" spans="1:8" x14ac:dyDescent="0.25">
      <c r="A26" s="5"/>
      <c r="B26" s="25"/>
      <c r="C26" s="148" t="s">
        <v>10</v>
      </c>
      <c r="D26" s="77" t="s">
        <v>71</v>
      </c>
      <c r="E26" s="77">
        <v>1</v>
      </c>
      <c r="F26" s="149">
        <v>1.7</v>
      </c>
      <c r="G26" s="128"/>
      <c r="H26" s="386">
        <f t="shared" si="0"/>
        <v>0</v>
      </c>
    </row>
    <row r="27" spans="1:8" x14ac:dyDescent="0.25">
      <c r="A27" s="5"/>
      <c r="B27" s="25"/>
      <c r="C27" s="148"/>
      <c r="D27" s="77"/>
      <c r="E27" s="77"/>
      <c r="F27" s="272"/>
      <c r="G27" s="128"/>
      <c r="H27" s="386">
        <f t="shared" si="0"/>
        <v>0</v>
      </c>
    </row>
    <row r="28" spans="1:8" x14ac:dyDescent="0.25">
      <c r="A28" s="9"/>
      <c r="B28" s="25" t="s">
        <v>17</v>
      </c>
      <c r="C28" s="148" t="s">
        <v>10</v>
      </c>
      <c r="D28" s="77" t="s">
        <v>722</v>
      </c>
      <c r="E28" s="77">
        <v>2</v>
      </c>
      <c r="F28" s="149">
        <v>8.6</v>
      </c>
      <c r="G28" s="128"/>
      <c r="H28" s="386">
        <f t="shared" si="0"/>
        <v>0</v>
      </c>
    </row>
    <row r="29" spans="1:8" x14ac:dyDescent="0.25">
      <c r="A29" s="5"/>
      <c r="B29" s="25"/>
      <c r="C29" s="148" t="s">
        <v>10</v>
      </c>
      <c r="D29" s="77" t="s">
        <v>731</v>
      </c>
      <c r="E29" s="77">
        <v>2</v>
      </c>
      <c r="F29" s="272">
        <v>4.26</v>
      </c>
      <c r="G29" s="128"/>
      <c r="H29" s="386">
        <f t="shared" si="0"/>
        <v>0</v>
      </c>
    </row>
    <row r="30" spans="1:8" x14ac:dyDescent="0.25">
      <c r="A30" s="5"/>
      <c r="B30" s="25"/>
      <c r="C30" s="148" t="s">
        <v>10</v>
      </c>
      <c r="D30" s="77" t="s">
        <v>732</v>
      </c>
      <c r="E30" s="77">
        <v>1</v>
      </c>
      <c r="F30" s="272">
        <v>2.46</v>
      </c>
      <c r="G30" s="128"/>
      <c r="H30" s="386">
        <f t="shared" si="0"/>
        <v>0</v>
      </c>
    </row>
    <row r="31" spans="1:8" x14ac:dyDescent="0.25">
      <c r="A31" s="5"/>
      <c r="B31" s="25"/>
      <c r="C31" s="148" t="s">
        <v>10</v>
      </c>
      <c r="D31" s="77" t="s">
        <v>733</v>
      </c>
      <c r="E31" s="77">
        <v>1</v>
      </c>
      <c r="F31" s="272">
        <v>2.38</v>
      </c>
      <c r="G31" s="128"/>
      <c r="H31" s="386">
        <f t="shared" si="0"/>
        <v>0</v>
      </c>
    </row>
    <row r="32" spans="1:8" x14ac:dyDescent="0.25">
      <c r="A32" s="5"/>
      <c r="B32" s="25"/>
      <c r="C32" s="148" t="s">
        <v>10</v>
      </c>
      <c r="D32" s="77" t="s">
        <v>734</v>
      </c>
      <c r="E32" s="77">
        <v>1</v>
      </c>
      <c r="F32" s="149">
        <v>1.2</v>
      </c>
      <c r="G32" s="128"/>
      <c r="H32" s="386">
        <f t="shared" si="0"/>
        <v>0</v>
      </c>
    </row>
    <row r="33" spans="1:8" x14ac:dyDescent="0.25">
      <c r="A33" s="5"/>
      <c r="B33" s="25"/>
      <c r="C33" s="148"/>
      <c r="D33" s="77"/>
      <c r="E33" s="77"/>
      <c r="F33" s="272"/>
      <c r="G33" s="128"/>
      <c r="H33" s="386">
        <f t="shared" si="0"/>
        <v>0</v>
      </c>
    </row>
    <row r="34" spans="1:8" x14ac:dyDescent="0.25">
      <c r="A34" s="5"/>
      <c r="B34" s="25" t="s">
        <v>34</v>
      </c>
      <c r="C34" s="148" t="s">
        <v>10</v>
      </c>
      <c r="D34" s="77" t="s">
        <v>735</v>
      </c>
      <c r="E34" s="77">
        <v>1</v>
      </c>
      <c r="F34" s="272">
        <v>1.37</v>
      </c>
      <c r="G34" s="128"/>
      <c r="H34" s="386">
        <f t="shared" si="0"/>
        <v>0</v>
      </c>
    </row>
    <row r="35" spans="1:8" ht="15.75" thickBot="1" x14ac:dyDescent="0.3">
      <c r="A35" s="6"/>
      <c r="B35" s="31"/>
      <c r="C35" s="150"/>
      <c r="D35" s="65"/>
      <c r="E35" s="65"/>
      <c r="F35" s="124"/>
      <c r="G35" s="128"/>
      <c r="H35" s="386">
        <f t="shared" si="0"/>
        <v>0</v>
      </c>
    </row>
    <row r="36" spans="1:8" x14ac:dyDescent="0.25">
      <c r="A36" s="12" t="s">
        <v>87</v>
      </c>
      <c r="B36" s="21" t="s">
        <v>12</v>
      </c>
      <c r="C36" s="148" t="s">
        <v>10</v>
      </c>
      <c r="D36" s="77" t="s">
        <v>736</v>
      </c>
      <c r="E36" s="77">
        <v>2</v>
      </c>
      <c r="F36" s="272">
        <v>3.46</v>
      </c>
      <c r="G36" s="128"/>
      <c r="H36" s="386">
        <f t="shared" si="0"/>
        <v>0</v>
      </c>
    </row>
    <row r="37" spans="1:8" x14ac:dyDescent="0.25">
      <c r="A37" s="1"/>
      <c r="B37" s="25"/>
      <c r="C37" s="148" t="s">
        <v>10</v>
      </c>
      <c r="D37" s="77" t="s">
        <v>737</v>
      </c>
      <c r="E37" s="77">
        <v>4</v>
      </c>
      <c r="F37" s="272">
        <v>9.9700000000000006</v>
      </c>
      <c r="G37" s="128"/>
      <c r="H37" s="386">
        <f t="shared" si="0"/>
        <v>0</v>
      </c>
    </row>
    <row r="38" spans="1:8" x14ac:dyDescent="0.25">
      <c r="A38" s="5"/>
      <c r="B38" s="25"/>
      <c r="C38" s="148" t="s">
        <v>10</v>
      </c>
      <c r="D38" s="77" t="s">
        <v>727</v>
      </c>
      <c r="E38" s="77">
        <v>3</v>
      </c>
      <c r="F38" s="272">
        <v>6.97</v>
      </c>
      <c r="G38" s="128"/>
      <c r="H38" s="386">
        <f t="shared" si="0"/>
        <v>0</v>
      </c>
    </row>
    <row r="39" spans="1:8" x14ac:dyDescent="0.25">
      <c r="A39" s="5"/>
      <c r="B39" s="25"/>
      <c r="C39" s="148" t="s">
        <v>10</v>
      </c>
      <c r="D39" s="77" t="s">
        <v>728</v>
      </c>
      <c r="E39" s="77">
        <v>13</v>
      </c>
      <c r="F39" s="272">
        <v>37.119999999999997</v>
      </c>
      <c r="G39" s="128"/>
      <c r="H39" s="386">
        <f t="shared" si="0"/>
        <v>0</v>
      </c>
    </row>
    <row r="40" spans="1:8" x14ac:dyDescent="0.25">
      <c r="A40" s="5"/>
      <c r="B40" s="25"/>
      <c r="C40" s="148" t="s">
        <v>13</v>
      </c>
      <c r="D40" s="77" t="s">
        <v>111</v>
      </c>
      <c r="E40" s="77">
        <v>1</v>
      </c>
      <c r="F40" s="272">
        <v>3.17</v>
      </c>
      <c r="G40" s="128"/>
      <c r="H40" s="386">
        <f t="shared" si="0"/>
        <v>0</v>
      </c>
    </row>
    <row r="41" spans="1:8" x14ac:dyDescent="0.25">
      <c r="A41" s="5"/>
      <c r="B41" s="25"/>
      <c r="C41" s="148" t="s">
        <v>10</v>
      </c>
      <c r="D41" s="77" t="s">
        <v>111</v>
      </c>
      <c r="E41" s="77">
        <v>14</v>
      </c>
      <c r="F41" s="272">
        <v>44.38</v>
      </c>
      <c r="G41" s="128"/>
      <c r="H41" s="386">
        <f t="shared" si="0"/>
        <v>0</v>
      </c>
    </row>
    <row r="42" spans="1:8" x14ac:dyDescent="0.25">
      <c r="A42" s="5"/>
      <c r="B42" s="25"/>
      <c r="C42" s="148" t="s">
        <v>10</v>
      </c>
      <c r="D42" s="77" t="s">
        <v>738</v>
      </c>
      <c r="E42" s="77">
        <v>1</v>
      </c>
      <c r="F42" s="272">
        <v>4.55</v>
      </c>
      <c r="G42" s="128"/>
      <c r="H42" s="386">
        <f t="shared" si="0"/>
        <v>0</v>
      </c>
    </row>
    <row r="43" spans="1:8" x14ac:dyDescent="0.25">
      <c r="A43" s="9"/>
      <c r="B43" s="25"/>
      <c r="C43" s="148"/>
      <c r="D43" s="77"/>
      <c r="E43" s="77"/>
      <c r="F43" s="272"/>
      <c r="G43" s="128"/>
      <c r="H43" s="386">
        <f t="shared" si="0"/>
        <v>0</v>
      </c>
    </row>
    <row r="44" spans="1:8" x14ac:dyDescent="0.25">
      <c r="A44" s="5"/>
      <c r="B44" s="25" t="s">
        <v>16</v>
      </c>
      <c r="C44" s="148" t="s">
        <v>10</v>
      </c>
      <c r="D44" s="77" t="s">
        <v>722</v>
      </c>
      <c r="E44" s="77">
        <v>2</v>
      </c>
      <c r="F44" s="149">
        <v>8.6</v>
      </c>
      <c r="G44" s="128"/>
      <c r="H44" s="386">
        <f t="shared" si="0"/>
        <v>0</v>
      </c>
    </row>
    <row r="45" spans="1:8" x14ac:dyDescent="0.25">
      <c r="A45" s="5"/>
      <c r="B45" s="25"/>
      <c r="C45" s="148" t="s">
        <v>10</v>
      </c>
      <c r="D45" s="77" t="s">
        <v>732</v>
      </c>
      <c r="E45" s="77">
        <v>1</v>
      </c>
      <c r="F45" s="272">
        <v>2.46</v>
      </c>
      <c r="G45" s="128"/>
      <c r="H45" s="386">
        <f t="shared" si="0"/>
        <v>0</v>
      </c>
    </row>
    <row r="46" spans="1:8" x14ac:dyDescent="0.25">
      <c r="A46" s="5"/>
      <c r="B46" s="25"/>
      <c r="C46" s="148"/>
      <c r="D46" s="77"/>
      <c r="E46" s="77"/>
      <c r="F46" s="272"/>
      <c r="G46" s="128"/>
      <c r="H46" s="386">
        <f t="shared" si="0"/>
        <v>0</v>
      </c>
    </row>
    <row r="47" spans="1:8" x14ac:dyDescent="0.25">
      <c r="A47" s="5"/>
      <c r="B47" s="25" t="s">
        <v>44</v>
      </c>
      <c r="C47" s="148" t="s">
        <v>10</v>
      </c>
      <c r="D47" s="77" t="s">
        <v>71</v>
      </c>
      <c r="E47" s="77">
        <v>1</v>
      </c>
      <c r="F47" s="149">
        <v>1.7</v>
      </c>
      <c r="G47" s="128"/>
      <c r="H47" s="386">
        <f t="shared" si="0"/>
        <v>0</v>
      </c>
    </row>
    <row r="48" spans="1:8" x14ac:dyDescent="0.25">
      <c r="A48" s="5"/>
      <c r="B48" s="25"/>
      <c r="C48" s="148" t="s">
        <v>10</v>
      </c>
      <c r="D48" s="77" t="s">
        <v>739</v>
      </c>
      <c r="E48" s="77">
        <v>2</v>
      </c>
      <c r="F48" s="272">
        <v>3.12</v>
      </c>
      <c r="G48" s="128"/>
      <c r="H48" s="386">
        <f t="shared" si="0"/>
        <v>0</v>
      </c>
    </row>
    <row r="49" spans="1:8" ht="15.75" thickBot="1" x14ac:dyDescent="0.3">
      <c r="A49" s="6"/>
      <c r="B49" s="31"/>
      <c r="C49" s="148"/>
      <c r="D49" s="77"/>
      <c r="E49" s="77"/>
      <c r="F49" s="272"/>
      <c r="G49" s="128"/>
      <c r="H49" s="386">
        <f t="shared" si="0"/>
        <v>0</v>
      </c>
    </row>
    <row r="50" spans="1:8" x14ac:dyDescent="0.25">
      <c r="A50" s="12" t="s">
        <v>8</v>
      </c>
      <c r="B50" s="21" t="s">
        <v>12</v>
      </c>
      <c r="C50" s="148" t="s">
        <v>10</v>
      </c>
      <c r="D50" s="77" t="s">
        <v>740</v>
      </c>
      <c r="E50" s="77">
        <v>1</v>
      </c>
      <c r="F50" s="272">
        <v>2.48</v>
      </c>
      <c r="G50" s="128"/>
      <c r="H50" s="386">
        <f t="shared" si="0"/>
        <v>0</v>
      </c>
    </row>
    <row r="51" spans="1:8" x14ac:dyDescent="0.25">
      <c r="A51" s="5"/>
      <c r="B51" s="39"/>
      <c r="C51" s="148" t="s">
        <v>10</v>
      </c>
      <c r="D51" s="77" t="s">
        <v>741</v>
      </c>
      <c r="E51" s="77">
        <v>6</v>
      </c>
      <c r="F51" s="272">
        <v>8.14</v>
      </c>
      <c r="G51" s="128"/>
      <c r="H51" s="386">
        <f t="shared" si="0"/>
        <v>0</v>
      </c>
    </row>
    <row r="52" spans="1:8" x14ac:dyDescent="0.25">
      <c r="A52" s="5"/>
      <c r="B52" s="39"/>
      <c r="C52" s="148"/>
      <c r="D52" s="65"/>
      <c r="E52" s="65"/>
      <c r="F52" s="124"/>
      <c r="G52" s="128"/>
      <c r="H52" s="386">
        <f t="shared" si="0"/>
        <v>0</v>
      </c>
    </row>
    <row r="53" spans="1:8" x14ac:dyDescent="0.25">
      <c r="A53" s="5"/>
      <c r="B53" s="25" t="s">
        <v>17</v>
      </c>
      <c r="C53" s="148" t="s">
        <v>10</v>
      </c>
      <c r="D53" s="77" t="s">
        <v>742</v>
      </c>
      <c r="E53" s="77">
        <v>1</v>
      </c>
      <c r="F53" s="272">
        <v>2.46</v>
      </c>
      <c r="G53" s="128"/>
      <c r="H53" s="386">
        <f t="shared" si="0"/>
        <v>0</v>
      </c>
    </row>
    <row r="54" spans="1:8" x14ac:dyDescent="0.25">
      <c r="A54" s="5"/>
      <c r="B54" s="39"/>
      <c r="C54" s="148" t="s">
        <v>10</v>
      </c>
      <c r="D54" s="77" t="s">
        <v>743</v>
      </c>
      <c r="E54" s="77">
        <v>1</v>
      </c>
      <c r="F54" s="272">
        <v>2.74</v>
      </c>
      <c r="G54" s="128"/>
      <c r="H54" s="386">
        <f t="shared" si="0"/>
        <v>0</v>
      </c>
    </row>
    <row r="55" spans="1:8" x14ac:dyDescent="0.25">
      <c r="A55" s="5"/>
      <c r="B55" s="39"/>
      <c r="C55" s="148" t="s">
        <v>10</v>
      </c>
      <c r="D55" s="77" t="s">
        <v>722</v>
      </c>
      <c r="E55" s="77">
        <v>1</v>
      </c>
      <c r="F55" s="272">
        <v>4.3</v>
      </c>
      <c r="G55" s="128"/>
      <c r="H55" s="386">
        <f t="shared" si="0"/>
        <v>0</v>
      </c>
    </row>
    <row r="56" spans="1:8" x14ac:dyDescent="0.25">
      <c r="A56" s="5"/>
      <c r="B56" s="39"/>
      <c r="C56" s="148"/>
      <c r="D56" s="77"/>
      <c r="E56" s="77"/>
      <c r="F56" s="272"/>
      <c r="G56" s="128"/>
      <c r="H56" s="386">
        <f t="shared" si="0"/>
        <v>0</v>
      </c>
    </row>
    <row r="57" spans="1:8" x14ac:dyDescent="0.25">
      <c r="A57" s="5"/>
      <c r="B57" s="25" t="s">
        <v>44</v>
      </c>
      <c r="C57" s="154" t="s">
        <v>10</v>
      </c>
      <c r="D57" s="77" t="s">
        <v>744</v>
      </c>
      <c r="E57" s="77">
        <v>2</v>
      </c>
      <c r="F57" s="272">
        <v>2.88</v>
      </c>
      <c r="G57" s="128"/>
      <c r="H57" s="386">
        <f t="shared" si="0"/>
        <v>0</v>
      </c>
    </row>
    <row r="58" spans="1:8" x14ac:dyDescent="0.25">
      <c r="A58" s="5"/>
      <c r="B58" s="39"/>
      <c r="C58" s="154" t="s">
        <v>10</v>
      </c>
      <c r="D58" s="77" t="s">
        <v>745</v>
      </c>
      <c r="E58" s="77">
        <v>6</v>
      </c>
      <c r="F58" s="272">
        <v>7.26</v>
      </c>
      <c r="G58" s="128"/>
      <c r="H58" s="386">
        <f t="shared" si="0"/>
        <v>0</v>
      </c>
    </row>
    <row r="59" spans="1:8" x14ac:dyDescent="0.25">
      <c r="A59" s="5"/>
      <c r="B59" s="39"/>
      <c r="C59" s="154" t="s">
        <v>10</v>
      </c>
      <c r="D59" s="77" t="s">
        <v>746</v>
      </c>
      <c r="E59" s="77">
        <v>8</v>
      </c>
      <c r="F59" s="272">
        <v>13.32</v>
      </c>
      <c r="G59" s="128"/>
      <c r="H59" s="386">
        <f t="shared" si="0"/>
        <v>0</v>
      </c>
    </row>
    <row r="60" spans="1:8" ht="15.75" thickBot="1" x14ac:dyDescent="0.3">
      <c r="A60" s="5"/>
      <c r="B60" s="172"/>
      <c r="C60" s="200"/>
      <c r="D60" s="56"/>
      <c r="E60" s="56"/>
      <c r="F60" s="273"/>
      <c r="G60" s="171"/>
      <c r="H60" s="397"/>
    </row>
    <row r="61" spans="1:8" ht="15.75" thickBot="1" x14ac:dyDescent="0.3">
      <c r="A61" s="182"/>
      <c r="B61" s="183" t="s">
        <v>6</v>
      </c>
      <c r="C61" s="184"/>
      <c r="D61" s="183"/>
      <c r="E61" s="183"/>
      <c r="F61" s="185"/>
      <c r="G61" s="189"/>
      <c r="H61" s="396">
        <f>SUM(H6:H60)</f>
        <v>0</v>
      </c>
    </row>
  </sheetData>
  <sheetProtection algorithmName="SHA-512" hashValue="iJmlokTAx5/i5z/Exph4ELMHRiLTgHgfoVZpLv6zfKZzm2jZc0r4Pc9uCy3j/DMvd1d3pWS4GltOvp8RduaHug==" saltValue="R/8GZNtlApquuHHUP63JMQ==" spinCount="100000" sheet="1" objects="1" scenarios="1" formatCells="0"/>
  <autoFilter ref="A5:H5"/>
  <pageMargins left="0.7" right="0.7" top="0.78740157499999996" bottom="0.78740157499999996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sqref="A1:F1048576"/>
    </sheetView>
  </sheetViews>
  <sheetFormatPr baseColWidth="10" defaultRowHeight="15" x14ac:dyDescent="0.25"/>
  <cols>
    <col min="1" max="1" width="14.28515625" customWidth="1"/>
    <col min="2" max="2" width="11.570312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5.7109375" style="94" customWidth="1"/>
    <col min="8" max="8" width="15.7109375" style="395" customWidth="1"/>
  </cols>
  <sheetData>
    <row r="1" spans="1:12" ht="23.25" x14ac:dyDescent="0.35">
      <c r="A1" s="4" t="s">
        <v>0</v>
      </c>
      <c r="B1" s="40"/>
    </row>
    <row r="2" spans="1:12" ht="18.75" x14ac:dyDescent="0.3">
      <c r="C2" s="3" t="s">
        <v>1</v>
      </c>
      <c r="D2" t="s">
        <v>747</v>
      </c>
    </row>
    <row r="4" spans="1:12" ht="15.75" thickBot="1" x14ac:dyDescent="0.3"/>
    <row r="5" spans="1:12" ht="15.75" thickBot="1" x14ac:dyDescent="0.3">
      <c r="A5" s="241" t="s">
        <v>9</v>
      </c>
      <c r="B5" s="7" t="s">
        <v>748</v>
      </c>
      <c r="C5" s="45" t="s">
        <v>2</v>
      </c>
      <c r="D5" s="45" t="s">
        <v>3</v>
      </c>
      <c r="E5" s="45" t="s">
        <v>5</v>
      </c>
      <c r="F5" s="45" t="s">
        <v>11</v>
      </c>
      <c r="G5" s="113" t="s">
        <v>1105</v>
      </c>
      <c r="H5" s="381" t="s">
        <v>1106</v>
      </c>
      <c r="J5" t="s">
        <v>1210</v>
      </c>
      <c r="K5" t="s">
        <v>1250</v>
      </c>
      <c r="L5" t="s">
        <v>1211</v>
      </c>
    </row>
    <row r="6" spans="1:12" x14ac:dyDescent="0.25">
      <c r="A6" s="19" t="s">
        <v>4</v>
      </c>
      <c r="B6" s="41" t="s">
        <v>749</v>
      </c>
      <c r="C6" s="145" t="s">
        <v>10</v>
      </c>
      <c r="D6" s="277" t="s">
        <v>750</v>
      </c>
      <c r="E6" s="277">
        <v>8</v>
      </c>
      <c r="F6" s="278">
        <v>7.8</v>
      </c>
      <c r="G6" s="275"/>
      <c r="H6" s="386">
        <f>(F6*G6)</f>
        <v>0</v>
      </c>
      <c r="J6" t="s">
        <v>1249</v>
      </c>
      <c r="K6" t="s">
        <v>1250</v>
      </c>
      <c r="L6" t="s">
        <v>1251</v>
      </c>
    </row>
    <row r="7" spans="1:12" x14ac:dyDescent="0.25">
      <c r="A7" s="5"/>
      <c r="B7" s="1"/>
      <c r="C7" s="148"/>
      <c r="D7" s="65" t="s">
        <v>751</v>
      </c>
      <c r="E7" s="65">
        <v>10</v>
      </c>
      <c r="F7" s="279">
        <v>10.76</v>
      </c>
      <c r="G7" s="276"/>
      <c r="H7" s="386">
        <f t="shared" ref="H7:H44" si="0">(F7*G7)</f>
        <v>0</v>
      </c>
      <c r="J7" t="s">
        <v>1249</v>
      </c>
      <c r="K7" t="s">
        <v>33</v>
      </c>
      <c r="L7" t="s">
        <v>1251</v>
      </c>
    </row>
    <row r="8" spans="1:12" x14ac:dyDescent="0.25">
      <c r="A8" s="5"/>
      <c r="B8" s="1"/>
      <c r="C8" s="148"/>
      <c r="D8" s="65" t="s">
        <v>752</v>
      </c>
      <c r="E8" s="65">
        <v>10</v>
      </c>
      <c r="F8" s="279">
        <v>10.27</v>
      </c>
      <c r="G8" s="276"/>
      <c r="H8" s="386">
        <f t="shared" si="0"/>
        <v>0</v>
      </c>
      <c r="J8" t="s">
        <v>1210</v>
      </c>
      <c r="K8" t="s">
        <v>33</v>
      </c>
      <c r="L8" t="s">
        <v>1251</v>
      </c>
    </row>
    <row r="9" spans="1:12" x14ac:dyDescent="0.25">
      <c r="A9" s="5"/>
      <c r="B9" s="1"/>
      <c r="C9" s="150"/>
      <c r="D9" s="65" t="s">
        <v>753</v>
      </c>
      <c r="E9" s="65">
        <v>2</v>
      </c>
      <c r="F9" s="279">
        <v>3.38</v>
      </c>
      <c r="G9" s="276"/>
      <c r="H9" s="386">
        <f t="shared" si="0"/>
        <v>0</v>
      </c>
    </row>
    <row r="10" spans="1:12" x14ac:dyDescent="0.25">
      <c r="A10" s="5"/>
      <c r="B10" s="1"/>
      <c r="C10" s="150"/>
      <c r="D10" s="65" t="s">
        <v>754</v>
      </c>
      <c r="E10" s="65">
        <v>3</v>
      </c>
      <c r="F10" s="279">
        <v>5.71</v>
      </c>
      <c r="G10" s="276"/>
      <c r="H10" s="386">
        <f t="shared" si="0"/>
        <v>0</v>
      </c>
    </row>
    <row r="11" spans="1:12" x14ac:dyDescent="0.25">
      <c r="A11" s="5"/>
      <c r="B11" s="1"/>
      <c r="C11" s="150"/>
      <c r="D11" s="65" t="s">
        <v>755</v>
      </c>
      <c r="E11" s="65">
        <v>10</v>
      </c>
      <c r="F11" s="279">
        <v>18.850000000000001</v>
      </c>
      <c r="G11" s="276"/>
      <c r="H11" s="386">
        <f t="shared" si="0"/>
        <v>0</v>
      </c>
    </row>
    <row r="12" spans="1:12" x14ac:dyDescent="0.25">
      <c r="A12" s="5"/>
      <c r="B12" s="1"/>
      <c r="C12" s="150"/>
      <c r="D12" s="65" t="s">
        <v>756</v>
      </c>
      <c r="E12" s="65">
        <v>3</v>
      </c>
      <c r="F12" s="279">
        <v>7.7</v>
      </c>
      <c r="G12" s="276"/>
      <c r="H12" s="386">
        <f t="shared" si="0"/>
        <v>0</v>
      </c>
    </row>
    <row r="13" spans="1:12" x14ac:dyDescent="0.25">
      <c r="A13" s="5"/>
      <c r="B13" s="1"/>
      <c r="C13" s="150"/>
      <c r="D13" s="65" t="s">
        <v>757</v>
      </c>
      <c r="E13" s="65">
        <v>4</v>
      </c>
      <c r="F13" s="279">
        <v>7.96</v>
      </c>
      <c r="G13" s="276"/>
      <c r="H13" s="386">
        <f t="shared" si="0"/>
        <v>0</v>
      </c>
    </row>
    <row r="14" spans="1:12" x14ac:dyDescent="0.25">
      <c r="A14" s="5"/>
      <c r="B14" s="1"/>
      <c r="C14" s="150"/>
      <c r="D14" s="65" t="s">
        <v>758</v>
      </c>
      <c r="E14" s="65">
        <v>3</v>
      </c>
      <c r="F14" s="279">
        <v>7.02</v>
      </c>
      <c r="G14" s="276"/>
      <c r="H14" s="386">
        <f t="shared" si="0"/>
        <v>0</v>
      </c>
    </row>
    <row r="15" spans="1:12" x14ac:dyDescent="0.25">
      <c r="A15" s="5"/>
      <c r="B15" s="1"/>
      <c r="C15" s="150"/>
      <c r="D15" s="65" t="s">
        <v>759</v>
      </c>
      <c r="E15" s="65">
        <v>3</v>
      </c>
      <c r="F15" s="279">
        <v>13.14</v>
      </c>
      <c r="G15" s="276"/>
      <c r="H15" s="386">
        <f t="shared" si="0"/>
        <v>0</v>
      </c>
    </row>
    <row r="16" spans="1:12" ht="15.75" thickBot="1" x14ac:dyDescent="0.3">
      <c r="A16" s="5"/>
      <c r="B16" s="1"/>
      <c r="C16" s="150"/>
      <c r="D16" s="65"/>
      <c r="E16" s="65"/>
      <c r="F16" s="279"/>
      <c r="G16" s="276"/>
      <c r="H16" s="386">
        <f t="shared" si="0"/>
        <v>0</v>
      </c>
    </row>
    <row r="17" spans="1:8" x14ac:dyDescent="0.25">
      <c r="A17" s="19" t="s">
        <v>7</v>
      </c>
      <c r="B17" s="41" t="s">
        <v>749</v>
      </c>
      <c r="C17" s="148" t="s">
        <v>10</v>
      </c>
      <c r="D17" s="65" t="s">
        <v>760</v>
      </c>
      <c r="E17" s="65">
        <v>6</v>
      </c>
      <c r="F17" s="279">
        <v>12.7</v>
      </c>
      <c r="G17" s="276"/>
      <c r="H17" s="386">
        <f t="shared" si="0"/>
        <v>0</v>
      </c>
    </row>
    <row r="18" spans="1:8" x14ac:dyDescent="0.25">
      <c r="A18" s="5"/>
      <c r="B18" s="1"/>
      <c r="C18" s="148"/>
      <c r="D18" s="65" t="s">
        <v>761</v>
      </c>
      <c r="E18" s="65">
        <v>2</v>
      </c>
      <c r="F18" s="279">
        <v>5.31</v>
      </c>
      <c r="G18" s="276"/>
      <c r="H18" s="386">
        <f t="shared" si="0"/>
        <v>0</v>
      </c>
    </row>
    <row r="19" spans="1:8" x14ac:dyDescent="0.25">
      <c r="A19" s="5"/>
      <c r="B19" s="1"/>
      <c r="C19" s="148"/>
      <c r="D19" s="65" t="s">
        <v>762</v>
      </c>
      <c r="E19" s="65">
        <v>2</v>
      </c>
      <c r="F19" s="279">
        <v>5.4</v>
      </c>
      <c r="G19" s="276"/>
      <c r="H19" s="386">
        <f t="shared" si="0"/>
        <v>0</v>
      </c>
    </row>
    <row r="20" spans="1:8" x14ac:dyDescent="0.25">
      <c r="A20" s="5"/>
      <c r="B20" s="1"/>
      <c r="C20" s="148"/>
      <c r="D20" s="65" t="s">
        <v>79</v>
      </c>
      <c r="E20" s="65">
        <v>4</v>
      </c>
      <c r="F20" s="279">
        <v>12.37</v>
      </c>
      <c r="G20" s="276"/>
      <c r="H20" s="386">
        <f t="shared" si="0"/>
        <v>0</v>
      </c>
    </row>
    <row r="21" spans="1:8" x14ac:dyDescent="0.25">
      <c r="A21" s="5"/>
      <c r="B21" s="1"/>
      <c r="C21" s="148"/>
      <c r="D21" s="65" t="s">
        <v>763</v>
      </c>
      <c r="E21" s="65">
        <v>9</v>
      </c>
      <c r="F21" s="279">
        <v>29.74</v>
      </c>
      <c r="G21" s="276"/>
      <c r="H21" s="386">
        <f t="shared" si="0"/>
        <v>0</v>
      </c>
    </row>
    <row r="22" spans="1:8" x14ac:dyDescent="0.25">
      <c r="A22" s="5"/>
      <c r="B22" s="1"/>
      <c r="C22" s="148"/>
      <c r="D22" s="65" t="s">
        <v>764</v>
      </c>
      <c r="E22" s="65">
        <v>11</v>
      </c>
      <c r="F22" s="279">
        <v>36.6</v>
      </c>
      <c r="G22" s="276"/>
      <c r="H22" s="386">
        <f t="shared" si="0"/>
        <v>0</v>
      </c>
    </row>
    <row r="23" spans="1:8" x14ac:dyDescent="0.25">
      <c r="A23" s="5"/>
      <c r="B23" s="1"/>
      <c r="C23" s="148"/>
      <c r="D23" s="65" t="s">
        <v>765</v>
      </c>
      <c r="E23" s="65">
        <v>2</v>
      </c>
      <c r="F23" s="279">
        <v>9.36</v>
      </c>
      <c r="G23" s="276"/>
      <c r="H23" s="386">
        <f t="shared" si="0"/>
        <v>0</v>
      </c>
    </row>
    <row r="24" spans="1:8" x14ac:dyDescent="0.25">
      <c r="A24" s="5"/>
      <c r="B24" s="1"/>
      <c r="C24" s="148"/>
      <c r="D24" s="65" t="s">
        <v>759</v>
      </c>
      <c r="E24" s="65">
        <v>4</v>
      </c>
      <c r="F24" s="279">
        <v>17.52</v>
      </c>
      <c r="G24" s="276"/>
      <c r="H24" s="386">
        <f t="shared" si="0"/>
        <v>0</v>
      </c>
    </row>
    <row r="25" spans="1:8" x14ac:dyDescent="0.25">
      <c r="A25" s="5"/>
      <c r="B25" s="1"/>
      <c r="C25" s="148"/>
      <c r="D25" s="65" t="s">
        <v>766</v>
      </c>
      <c r="E25" s="65">
        <v>12</v>
      </c>
      <c r="F25" s="279">
        <v>55.7</v>
      </c>
      <c r="G25" s="276"/>
      <c r="H25" s="386">
        <f t="shared" si="0"/>
        <v>0</v>
      </c>
    </row>
    <row r="26" spans="1:8" ht="15.75" thickBot="1" x14ac:dyDescent="0.3">
      <c r="A26" s="5"/>
      <c r="B26" s="1"/>
      <c r="C26" s="148"/>
      <c r="D26" s="65"/>
      <c r="E26" s="65"/>
      <c r="F26" s="279"/>
      <c r="G26" s="276"/>
      <c r="H26" s="386">
        <f t="shared" si="0"/>
        <v>0</v>
      </c>
    </row>
    <row r="27" spans="1:8" x14ac:dyDescent="0.25">
      <c r="A27" s="19" t="s">
        <v>87</v>
      </c>
      <c r="B27" s="41" t="s">
        <v>749</v>
      </c>
      <c r="C27" s="148" t="s">
        <v>10</v>
      </c>
      <c r="D27" s="65" t="s">
        <v>767</v>
      </c>
      <c r="E27" s="65">
        <v>2</v>
      </c>
      <c r="F27" s="279">
        <v>5.07</v>
      </c>
      <c r="G27" s="276"/>
      <c r="H27" s="386">
        <f t="shared" si="0"/>
        <v>0</v>
      </c>
    </row>
    <row r="28" spans="1:8" x14ac:dyDescent="0.25">
      <c r="A28" s="5"/>
      <c r="B28" s="1"/>
      <c r="C28" s="148"/>
      <c r="D28" s="65" t="s">
        <v>764</v>
      </c>
      <c r="E28" s="65">
        <v>18</v>
      </c>
      <c r="F28" s="279">
        <v>59.9</v>
      </c>
      <c r="G28" s="276"/>
      <c r="H28" s="386">
        <f t="shared" si="0"/>
        <v>0</v>
      </c>
    </row>
    <row r="29" spans="1:8" x14ac:dyDescent="0.25">
      <c r="A29" s="5"/>
      <c r="B29" s="1"/>
      <c r="C29" s="148"/>
      <c r="D29" s="65" t="s">
        <v>768</v>
      </c>
      <c r="E29" s="65">
        <v>2</v>
      </c>
      <c r="F29" s="279">
        <v>7.38</v>
      </c>
      <c r="G29" s="276"/>
      <c r="H29" s="386">
        <f t="shared" si="0"/>
        <v>0</v>
      </c>
    </row>
    <row r="30" spans="1:8" x14ac:dyDescent="0.25">
      <c r="A30" s="5"/>
      <c r="B30" s="1"/>
      <c r="C30" s="148"/>
      <c r="D30" s="65" t="s">
        <v>769</v>
      </c>
      <c r="E30" s="65">
        <v>2</v>
      </c>
      <c r="F30" s="279">
        <v>8.39</v>
      </c>
      <c r="G30" s="276"/>
      <c r="H30" s="386">
        <f t="shared" si="0"/>
        <v>0</v>
      </c>
    </row>
    <row r="31" spans="1:8" x14ac:dyDescent="0.25">
      <c r="A31" s="5"/>
      <c r="B31" s="1"/>
      <c r="C31" s="148"/>
      <c r="D31" s="65" t="s">
        <v>770</v>
      </c>
      <c r="E31" s="65">
        <v>4</v>
      </c>
      <c r="F31" s="279">
        <v>18.03</v>
      </c>
      <c r="G31" s="276"/>
      <c r="H31" s="386">
        <f t="shared" si="0"/>
        <v>0</v>
      </c>
    </row>
    <row r="32" spans="1:8" x14ac:dyDescent="0.25">
      <c r="A32" s="5"/>
      <c r="B32" s="1"/>
      <c r="C32" s="148"/>
      <c r="D32" s="65" t="s">
        <v>766</v>
      </c>
      <c r="E32" s="65">
        <v>6</v>
      </c>
      <c r="F32" s="279">
        <v>27.85</v>
      </c>
      <c r="G32" s="276"/>
      <c r="H32" s="386">
        <f t="shared" si="0"/>
        <v>0</v>
      </c>
    </row>
    <row r="33" spans="1:8" ht="15.75" thickBot="1" x14ac:dyDescent="0.3">
      <c r="A33" s="5"/>
      <c r="B33" s="1"/>
      <c r="C33" s="148"/>
      <c r="D33" s="65"/>
      <c r="E33" s="65"/>
      <c r="F33" s="279"/>
      <c r="G33" s="276"/>
      <c r="H33" s="386">
        <f t="shared" si="0"/>
        <v>0</v>
      </c>
    </row>
    <row r="34" spans="1:8" x14ac:dyDescent="0.25">
      <c r="A34" s="19" t="s">
        <v>8</v>
      </c>
      <c r="B34" s="41" t="s">
        <v>749</v>
      </c>
      <c r="C34" s="148" t="s">
        <v>10</v>
      </c>
      <c r="D34" s="65" t="s">
        <v>771</v>
      </c>
      <c r="E34" s="65">
        <v>14</v>
      </c>
      <c r="F34" s="279">
        <v>14.99</v>
      </c>
      <c r="G34" s="276"/>
      <c r="H34" s="386">
        <f t="shared" si="0"/>
        <v>0</v>
      </c>
    </row>
    <row r="35" spans="1:8" x14ac:dyDescent="0.25">
      <c r="A35" s="5"/>
      <c r="B35" s="274"/>
      <c r="C35" s="148"/>
      <c r="D35" s="65" t="s">
        <v>772</v>
      </c>
      <c r="E35" s="65">
        <v>2</v>
      </c>
      <c r="F35" s="279">
        <v>1.84</v>
      </c>
      <c r="G35" s="276"/>
      <c r="H35" s="386">
        <f t="shared" si="0"/>
        <v>0</v>
      </c>
    </row>
    <row r="36" spans="1:8" x14ac:dyDescent="0.25">
      <c r="A36" s="5"/>
      <c r="B36" s="274"/>
      <c r="C36" s="148"/>
      <c r="D36" s="65" t="s">
        <v>773</v>
      </c>
      <c r="E36" s="65">
        <v>4</v>
      </c>
      <c r="F36" s="279">
        <v>4</v>
      </c>
      <c r="G36" s="276"/>
      <c r="H36" s="386">
        <f t="shared" si="0"/>
        <v>0</v>
      </c>
    </row>
    <row r="37" spans="1:8" x14ac:dyDescent="0.25">
      <c r="A37" s="5"/>
      <c r="B37" s="274"/>
      <c r="C37" s="148"/>
      <c r="D37" s="65" t="s">
        <v>774</v>
      </c>
      <c r="E37" s="65">
        <v>4</v>
      </c>
      <c r="F37" s="279">
        <v>6.96</v>
      </c>
      <c r="G37" s="276"/>
      <c r="H37" s="386">
        <f t="shared" si="0"/>
        <v>0</v>
      </c>
    </row>
    <row r="38" spans="1:8" x14ac:dyDescent="0.25">
      <c r="A38" s="5"/>
      <c r="B38" s="274"/>
      <c r="C38" s="148"/>
      <c r="D38" s="65" t="s">
        <v>775</v>
      </c>
      <c r="E38" s="65">
        <v>4</v>
      </c>
      <c r="F38" s="279">
        <v>4.2</v>
      </c>
      <c r="G38" s="276"/>
      <c r="H38" s="386">
        <f t="shared" si="0"/>
        <v>0</v>
      </c>
    </row>
    <row r="39" spans="1:8" x14ac:dyDescent="0.25">
      <c r="A39" s="5"/>
      <c r="B39" s="274"/>
      <c r="C39" s="148"/>
      <c r="D39" s="65" t="s">
        <v>776</v>
      </c>
      <c r="E39" s="65">
        <v>2</v>
      </c>
      <c r="F39" s="279">
        <v>4.24</v>
      </c>
      <c r="G39" s="276"/>
      <c r="H39" s="386">
        <f t="shared" si="0"/>
        <v>0</v>
      </c>
    </row>
    <row r="40" spans="1:8" x14ac:dyDescent="0.25">
      <c r="A40" s="5"/>
      <c r="B40" s="274"/>
      <c r="C40" s="148"/>
      <c r="D40" s="65" t="s">
        <v>777</v>
      </c>
      <c r="E40" s="65">
        <v>8</v>
      </c>
      <c r="F40" s="279">
        <v>18.670000000000002</v>
      </c>
      <c r="G40" s="276"/>
      <c r="H40" s="386">
        <f t="shared" si="0"/>
        <v>0</v>
      </c>
    </row>
    <row r="41" spans="1:8" x14ac:dyDescent="0.25">
      <c r="A41" s="5"/>
      <c r="B41" s="274"/>
      <c r="C41" s="148"/>
      <c r="D41" s="65" t="s">
        <v>778</v>
      </c>
      <c r="E41" s="65">
        <v>2</v>
      </c>
      <c r="F41" s="279">
        <v>5.45</v>
      </c>
      <c r="G41" s="276"/>
      <c r="H41" s="386">
        <f t="shared" si="0"/>
        <v>0</v>
      </c>
    </row>
    <row r="42" spans="1:8" x14ac:dyDescent="0.25">
      <c r="A42" s="5"/>
      <c r="B42" s="274"/>
      <c r="C42" s="148"/>
      <c r="D42" s="65" t="s">
        <v>779</v>
      </c>
      <c r="E42" s="65">
        <v>2</v>
      </c>
      <c r="F42" s="279">
        <v>7.43</v>
      </c>
      <c r="G42" s="276"/>
      <c r="H42" s="386">
        <f t="shared" si="0"/>
        <v>0</v>
      </c>
    </row>
    <row r="43" spans="1:8" x14ac:dyDescent="0.25">
      <c r="A43" s="5"/>
      <c r="B43" s="274"/>
      <c r="C43" s="148"/>
      <c r="D43" s="65" t="s">
        <v>780</v>
      </c>
      <c r="E43" s="65">
        <v>1</v>
      </c>
      <c r="F43" s="279">
        <v>3.79</v>
      </c>
      <c r="G43" s="276"/>
      <c r="H43" s="386">
        <f t="shared" si="0"/>
        <v>0</v>
      </c>
    </row>
    <row r="44" spans="1:8" x14ac:dyDescent="0.25">
      <c r="A44" s="5"/>
      <c r="B44" s="274"/>
      <c r="C44" s="148"/>
      <c r="D44" s="65" t="s">
        <v>781</v>
      </c>
      <c r="E44" s="65">
        <v>3</v>
      </c>
      <c r="F44" s="279">
        <v>3.2</v>
      </c>
      <c r="G44" s="276"/>
      <c r="H44" s="386">
        <f t="shared" si="0"/>
        <v>0</v>
      </c>
    </row>
    <row r="45" spans="1:8" ht="15.75" thickBot="1" x14ac:dyDescent="0.3">
      <c r="A45" s="5"/>
      <c r="B45" s="274"/>
      <c r="C45" s="200"/>
      <c r="D45" s="69"/>
      <c r="E45" s="69"/>
      <c r="F45" s="281"/>
      <c r="G45" s="282"/>
      <c r="H45" s="397"/>
    </row>
    <row r="46" spans="1:8" ht="15.75" thickBot="1" x14ac:dyDescent="0.3">
      <c r="A46" s="182"/>
      <c r="B46" s="183" t="s">
        <v>6</v>
      </c>
      <c r="C46" s="184"/>
      <c r="D46" s="184"/>
      <c r="E46" s="184"/>
      <c r="F46" s="183"/>
      <c r="G46" s="283"/>
      <c r="H46" s="396">
        <f>SUM(H6:H45)</f>
        <v>0</v>
      </c>
    </row>
  </sheetData>
  <sheetProtection algorithmName="SHA-512" hashValue="3FKOXwWkytzKn2kbnMjDia/D+PLrD2JGJdEB9TgLiyWtzri0TNOiwfe3blAepN/SJmkS+0Fh4IiF5Dq0o7LQBg==" saltValue="Gc7CyuF50Ibvx4rcSK0u4g==" spinCount="100000" sheet="1" objects="1" scenarios="1" formatCells="0"/>
  <autoFilter ref="A5:H5"/>
  <pageMargins left="0.7" right="0.7" top="0.78740157499999996" bottom="0.78740157499999996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F1048576"/>
    </sheetView>
  </sheetViews>
  <sheetFormatPr baseColWidth="10" defaultRowHeight="15" x14ac:dyDescent="0.25"/>
  <cols>
    <col min="1" max="1" width="12.85546875" customWidth="1"/>
    <col min="2" max="2" width="19.85546875" customWidth="1"/>
    <col min="3" max="3" width="9.85546875" style="47" customWidth="1"/>
    <col min="4" max="4" width="10" style="47" customWidth="1"/>
    <col min="5" max="5" width="5.140625" customWidth="1"/>
    <col min="6" max="6" width="8" customWidth="1"/>
    <col min="7" max="7" width="15.7109375" style="94" customWidth="1"/>
    <col min="8" max="8" width="15.7109375" style="395" customWidth="1"/>
  </cols>
  <sheetData>
    <row r="1" spans="1:14" ht="23.25" x14ac:dyDescent="0.35">
      <c r="A1" s="4" t="s">
        <v>0</v>
      </c>
      <c r="B1" s="40"/>
    </row>
    <row r="2" spans="1:14" ht="18.75" x14ac:dyDescent="0.3">
      <c r="C2" s="48" t="s">
        <v>1</v>
      </c>
      <c r="D2" s="47" t="s">
        <v>782</v>
      </c>
    </row>
    <row r="4" spans="1:14" ht="15.75" thickBot="1" x14ac:dyDescent="0.3"/>
    <row r="5" spans="1:14" ht="15.75" thickBot="1" x14ac:dyDescent="0.3">
      <c r="A5" s="241" t="s">
        <v>9</v>
      </c>
      <c r="B5" s="7" t="s">
        <v>748</v>
      </c>
      <c r="C5" s="45" t="s">
        <v>2</v>
      </c>
      <c r="D5" s="129" t="s">
        <v>3</v>
      </c>
      <c r="E5" s="45" t="s">
        <v>5</v>
      </c>
      <c r="F5" s="45" t="s">
        <v>11</v>
      </c>
      <c r="G5" s="113" t="s">
        <v>1105</v>
      </c>
      <c r="H5" s="381" t="s">
        <v>1106</v>
      </c>
      <c r="J5" t="s">
        <v>1210</v>
      </c>
      <c r="K5" t="s">
        <v>1250</v>
      </c>
      <c r="L5" t="s">
        <v>1211</v>
      </c>
    </row>
    <row r="6" spans="1:14" ht="15.75" thickBot="1" x14ac:dyDescent="0.3">
      <c r="A6" s="93" t="s">
        <v>33</v>
      </c>
      <c r="B6" s="90" t="s">
        <v>783</v>
      </c>
      <c r="C6" s="285" t="s">
        <v>13</v>
      </c>
      <c r="D6" s="286" t="s">
        <v>784</v>
      </c>
      <c r="E6" s="287">
        <v>14</v>
      </c>
      <c r="F6" s="288">
        <v>224.88</v>
      </c>
      <c r="G6" s="275"/>
      <c r="H6" s="386">
        <f>(F6*G6)</f>
        <v>0</v>
      </c>
      <c r="J6" t="s">
        <v>1249</v>
      </c>
      <c r="K6" t="s">
        <v>1250</v>
      </c>
      <c r="L6" t="s">
        <v>1251</v>
      </c>
    </row>
    <row r="7" spans="1:14" ht="15.75" thickBot="1" x14ac:dyDescent="0.3">
      <c r="A7" s="93"/>
      <c r="B7" s="90" t="s">
        <v>783</v>
      </c>
      <c r="C7" s="151" t="s">
        <v>13</v>
      </c>
      <c r="D7" s="284" t="s">
        <v>785</v>
      </c>
      <c r="E7" s="144">
        <v>1</v>
      </c>
      <c r="F7" s="289">
        <v>20.54</v>
      </c>
      <c r="G7" s="276"/>
      <c r="H7" s="386">
        <f t="shared" ref="H7:H31" si="0">(F7*G7)</f>
        <v>0</v>
      </c>
      <c r="J7" t="s">
        <v>1249</v>
      </c>
      <c r="K7" t="s">
        <v>33</v>
      </c>
      <c r="L7" t="s">
        <v>1251</v>
      </c>
      <c r="N7" s="49"/>
    </row>
    <row r="8" spans="1:14" x14ac:dyDescent="0.25">
      <c r="A8" s="93"/>
      <c r="B8" s="90" t="s">
        <v>783</v>
      </c>
      <c r="C8" s="151" t="s">
        <v>13</v>
      </c>
      <c r="D8" s="284" t="s">
        <v>786</v>
      </c>
      <c r="E8" s="144">
        <v>8</v>
      </c>
      <c r="F8" s="289">
        <v>282.89999999999998</v>
      </c>
      <c r="G8" s="276"/>
      <c r="H8" s="386">
        <f t="shared" si="0"/>
        <v>0</v>
      </c>
      <c r="J8" t="s">
        <v>1210</v>
      </c>
      <c r="K8" t="s">
        <v>33</v>
      </c>
      <c r="L8" t="s">
        <v>1211</v>
      </c>
    </row>
    <row r="9" spans="1:14" ht="15.75" thickBot="1" x14ac:dyDescent="0.3">
      <c r="A9" s="5"/>
      <c r="B9" s="1"/>
      <c r="C9" s="290"/>
      <c r="D9" s="70"/>
      <c r="E9" s="77"/>
      <c r="F9" s="291"/>
      <c r="G9" s="276"/>
      <c r="H9" s="386">
        <f t="shared" si="0"/>
        <v>0</v>
      </c>
    </row>
    <row r="10" spans="1:14" x14ac:dyDescent="0.25">
      <c r="A10" s="19" t="s">
        <v>4</v>
      </c>
      <c r="B10" s="41" t="s">
        <v>787</v>
      </c>
      <c r="C10" s="148" t="s">
        <v>10</v>
      </c>
      <c r="D10" s="70" t="s">
        <v>788</v>
      </c>
      <c r="E10" s="77">
        <v>1</v>
      </c>
      <c r="F10" s="291">
        <v>4.28</v>
      </c>
      <c r="G10" s="276"/>
      <c r="H10" s="386">
        <f t="shared" si="0"/>
        <v>0</v>
      </c>
    </row>
    <row r="11" spans="1:14" x14ac:dyDescent="0.25">
      <c r="A11" s="5"/>
      <c r="B11" s="1" t="s">
        <v>789</v>
      </c>
      <c r="C11" s="148" t="s">
        <v>10</v>
      </c>
      <c r="D11" s="70" t="s">
        <v>790</v>
      </c>
      <c r="E11" s="77">
        <v>4</v>
      </c>
      <c r="F11" s="291">
        <v>12.87</v>
      </c>
      <c r="G11" s="276"/>
      <c r="H11" s="386">
        <f t="shared" si="0"/>
        <v>0</v>
      </c>
    </row>
    <row r="12" spans="1:14" x14ac:dyDescent="0.25">
      <c r="A12" s="5"/>
      <c r="B12" s="1" t="s">
        <v>791</v>
      </c>
      <c r="C12" s="290" t="s">
        <v>10</v>
      </c>
      <c r="D12" s="70" t="s">
        <v>792</v>
      </c>
      <c r="E12" s="77">
        <v>7</v>
      </c>
      <c r="F12" s="291">
        <v>8.33</v>
      </c>
      <c r="G12" s="276"/>
      <c r="H12" s="386">
        <f t="shared" si="0"/>
        <v>0</v>
      </c>
    </row>
    <row r="13" spans="1:14" x14ac:dyDescent="0.25">
      <c r="A13" s="5"/>
      <c r="B13" s="1" t="s">
        <v>791</v>
      </c>
      <c r="C13" s="290" t="s">
        <v>10</v>
      </c>
      <c r="D13" s="70" t="s">
        <v>793</v>
      </c>
      <c r="E13" s="77">
        <v>7</v>
      </c>
      <c r="F13" s="291">
        <v>17.350000000000001</v>
      </c>
      <c r="G13" s="276"/>
      <c r="H13" s="386">
        <f t="shared" si="0"/>
        <v>0</v>
      </c>
    </row>
    <row r="14" spans="1:14" x14ac:dyDescent="0.25">
      <c r="A14" s="5"/>
      <c r="B14" s="1" t="s">
        <v>791</v>
      </c>
      <c r="C14" s="290" t="s">
        <v>10</v>
      </c>
      <c r="D14" s="70" t="s">
        <v>794</v>
      </c>
      <c r="E14" s="77">
        <v>18</v>
      </c>
      <c r="F14" s="291">
        <v>48.89</v>
      </c>
      <c r="G14" s="276"/>
      <c r="H14" s="386">
        <f t="shared" si="0"/>
        <v>0</v>
      </c>
    </row>
    <row r="15" spans="1:14" ht="15.75" thickBot="1" x14ac:dyDescent="0.3">
      <c r="A15" s="6"/>
      <c r="B15" s="2"/>
      <c r="C15" s="290"/>
      <c r="D15" s="70"/>
      <c r="E15" s="77"/>
      <c r="F15" s="291"/>
      <c r="G15" s="276"/>
      <c r="H15" s="386">
        <f t="shared" si="0"/>
        <v>0</v>
      </c>
    </row>
    <row r="16" spans="1:14" x14ac:dyDescent="0.25">
      <c r="A16" s="19" t="s">
        <v>7</v>
      </c>
      <c r="B16" s="41" t="s">
        <v>795</v>
      </c>
      <c r="C16" s="148" t="s">
        <v>10</v>
      </c>
      <c r="D16" s="70" t="s">
        <v>796</v>
      </c>
      <c r="E16" s="77">
        <v>1</v>
      </c>
      <c r="F16" s="291">
        <v>8.48</v>
      </c>
      <c r="G16" s="276"/>
      <c r="H16" s="386">
        <f t="shared" si="0"/>
        <v>0</v>
      </c>
    </row>
    <row r="17" spans="1:8" x14ac:dyDescent="0.25">
      <c r="A17" s="5"/>
      <c r="B17" s="1" t="s">
        <v>795</v>
      </c>
      <c r="C17" s="148" t="s">
        <v>10</v>
      </c>
      <c r="D17" s="70" t="s">
        <v>797</v>
      </c>
      <c r="E17" s="77">
        <v>2</v>
      </c>
      <c r="F17" s="291">
        <v>3.91</v>
      </c>
      <c r="G17" s="276"/>
      <c r="H17" s="386">
        <f t="shared" si="0"/>
        <v>0</v>
      </c>
    </row>
    <row r="18" spans="1:8" x14ac:dyDescent="0.25">
      <c r="A18" s="5"/>
      <c r="B18" s="1" t="s">
        <v>789</v>
      </c>
      <c r="C18" s="148" t="s">
        <v>10</v>
      </c>
      <c r="D18" s="70" t="s">
        <v>798</v>
      </c>
      <c r="E18" s="77">
        <v>1</v>
      </c>
      <c r="F18" s="291">
        <v>6.25</v>
      </c>
      <c r="G18" s="276"/>
      <c r="H18" s="386">
        <f t="shared" si="0"/>
        <v>0</v>
      </c>
    </row>
    <row r="19" spans="1:8" x14ac:dyDescent="0.25">
      <c r="A19" s="5"/>
      <c r="B19" s="1" t="s">
        <v>789</v>
      </c>
      <c r="C19" s="148" t="s">
        <v>10</v>
      </c>
      <c r="D19" s="70" t="s">
        <v>799</v>
      </c>
      <c r="E19" s="77">
        <v>4</v>
      </c>
      <c r="F19" s="291">
        <v>13.62</v>
      </c>
      <c r="G19" s="276"/>
      <c r="H19" s="386">
        <f t="shared" si="0"/>
        <v>0</v>
      </c>
    </row>
    <row r="20" spans="1:8" x14ac:dyDescent="0.25">
      <c r="A20" s="5"/>
      <c r="B20" s="1" t="s">
        <v>791</v>
      </c>
      <c r="C20" s="148" t="s">
        <v>10</v>
      </c>
      <c r="D20" s="70" t="s">
        <v>801</v>
      </c>
      <c r="E20" s="77">
        <v>4</v>
      </c>
      <c r="F20" s="291">
        <v>8.86</v>
      </c>
      <c r="G20" s="276"/>
      <c r="H20" s="386">
        <f t="shared" si="0"/>
        <v>0</v>
      </c>
    </row>
    <row r="21" spans="1:8" x14ac:dyDescent="0.25">
      <c r="A21" s="5"/>
      <c r="B21" s="1" t="s">
        <v>803</v>
      </c>
      <c r="C21" s="148" t="s">
        <v>804</v>
      </c>
      <c r="D21" s="70" t="s">
        <v>805</v>
      </c>
      <c r="E21" s="77">
        <v>1</v>
      </c>
      <c r="F21" s="291">
        <v>4.22</v>
      </c>
      <c r="G21" s="276"/>
      <c r="H21" s="386">
        <f t="shared" si="0"/>
        <v>0</v>
      </c>
    </row>
    <row r="22" spans="1:8" ht="15.75" thickBot="1" x14ac:dyDescent="0.3">
      <c r="A22" s="5"/>
      <c r="B22" s="1"/>
      <c r="C22" s="148"/>
      <c r="D22" s="70"/>
      <c r="E22" s="77"/>
      <c r="F22" s="291"/>
      <c r="G22" s="276"/>
      <c r="H22" s="386">
        <f t="shared" si="0"/>
        <v>0</v>
      </c>
    </row>
    <row r="23" spans="1:8" x14ac:dyDescent="0.25">
      <c r="A23" s="19" t="s">
        <v>87</v>
      </c>
      <c r="B23" s="41" t="s">
        <v>795</v>
      </c>
      <c r="C23" s="148" t="s">
        <v>10</v>
      </c>
      <c r="D23" s="70" t="s">
        <v>796</v>
      </c>
      <c r="E23" s="77">
        <v>1</v>
      </c>
      <c r="F23" s="291">
        <v>8.48</v>
      </c>
      <c r="G23" s="276"/>
      <c r="H23" s="386">
        <f t="shared" si="0"/>
        <v>0</v>
      </c>
    </row>
    <row r="24" spans="1:8" x14ac:dyDescent="0.25">
      <c r="A24" s="5"/>
      <c r="B24" s="1" t="s">
        <v>795</v>
      </c>
      <c r="C24" s="148" t="s">
        <v>10</v>
      </c>
      <c r="D24" s="70" t="s">
        <v>797</v>
      </c>
      <c r="E24" s="77">
        <v>2</v>
      </c>
      <c r="F24" s="291">
        <v>3.91</v>
      </c>
      <c r="G24" s="276"/>
      <c r="H24" s="386">
        <f t="shared" si="0"/>
        <v>0</v>
      </c>
    </row>
    <row r="25" spans="1:8" x14ac:dyDescent="0.25">
      <c r="A25" s="5"/>
      <c r="B25" s="1" t="s">
        <v>789</v>
      </c>
      <c r="C25" s="148" t="s">
        <v>10</v>
      </c>
      <c r="D25" s="70" t="s">
        <v>799</v>
      </c>
      <c r="E25" s="77">
        <v>4</v>
      </c>
      <c r="F25" s="291">
        <v>13.62</v>
      </c>
      <c r="G25" s="276"/>
      <c r="H25" s="386">
        <f t="shared" si="0"/>
        <v>0</v>
      </c>
    </row>
    <row r="26" spans="1:8" x14ac:dyDescent="0.25">
      <c r="A26" s="5"/>
      <c r="B26" s="1" t="s">
        <v>791</v>
      </c>
      <c r="C26" s="148" t="s">
        <v>10</v>
      </c>
      <c r="D26" s="70" t="s">
        <v>801</v>
      </c>
      <c r="E26" s="77">
        <v>4</v>
      </c>
      <c r="F26" s="291">
        <v>8.86</v>
      </c>
      <c r="G26" s="276"/>
      <c r="H26" s="386">
        <f t="shared" si="0"/>
        <v>0</v>
      </c>
    </row>
    <row r="27" spans="1:8" ht="15.75" thickBot="1" x14ac:dyDescent="0.3">
      <c r="A27" s="5"/>
      <c r="B27" s="1"/>
      <c r="C27" s="148"/>
      <c r="D27" s="70"/>
      <c r="E27" s="77"/>
      <c r="F27" s="291"/>
      <c r="G27" s="276"/>
      <c r="H27" s="386">
        <f t="shared" si="0"/>
        <v>0</v>
      </c>
    </row>
    <row r="28" spans="1:8" x14ac:dyDescent="0.25">
      <c r="A28" s="19" t="s">
        <v>8</v>
      </c>
      <c r="B28" s="41" t="s">
        <v>787</v>
      </c>
      <c r="C28" s="148" t="s">
        <v>10</v>
      </c>
      <c r="D28" s="70" t="s">
        <v>799</v>
      </c>
      <c r="E28" s="77">
        <v>3</v>
      </c>
      <c r="F28" s="291">
        <v>10.220000000000001</v>
      </c>
      <c r="G28" s="276"/>
      <c r="H28" s="386">
        <f t="shared" si="0"/>
        <v>0</v>
      </c>
    </row>
    <row r="29" spans="1:8" x14ac:dyDescent="0.25">
      <c r="A29" s="5"/>
      <c r="B29" s="1" t="s">
        <v>795</v>
      </c>
      <c r="C29" s="148" t="s">
        <v>10</v>
      </c>
      <c r="D29" s="70" t="s">
        <v>797</v>
      </c>
      <c r="E29" s="77">
        <v>2</v>
      </c>
      <c r="F29" s="291">
        <v>3.91</v>
      </c>
      <c r="G29" s="276"/>
      <c r="H29" s="386">
        <f t="shared" si="0"/>
        <v>0</v>
      </c>
    </row>
    <row r="30" spans="1:8" x14ac:dyDescent="0.25">
      <c r="A30" s="5"/>
      <c r="B30" s="1" t="s">
        <v>795</v>
      </c>
      <c r="C30" s="148" t="s">
        <v>10</v>
      </c>
      <c r="D30" s="70" t="s">
        <v>796</v>
      </c>
      <c r="E30" s="77">
        <v>1</v>
      </c>
      <c r="F30" s="291">
        <v>8.48</v>
      </c>
      <c r="G30" s="276"/>
      <c r="H30" s="386">
        <f t="shared" si="0"/>
        <v>0</v>
      </c>
    </row>
    <row r="31" spans="1:8" ht="15.75" thickBot="1" x14ac:dyDescent="0.3">
      <c r="A31" s="5"/>
      <c r="B31" s="1" t="s">
        <v>791</v>
      </c>
      <c r="C31" s="200" t="s">
        <v>10</v>
      </c>
      <c r="D31" s="71" t="s">
        <v>801</v>
      </c>
      <c r="E31" s="56">
        <v>4</v>
      </c>
      <c r="F31" s="294">
        <v>8.86</v>
      </c>
      <c r="G31" s="282"/>
      <c r="H31" s="386">
        <f t="shared" si="0"/>
        <v>0</v>
      </c>
    </row>
    <row r="32" spans="1:8" ht="15.75" thickBot="1" x14ac:dyDescent="0.3">
      <c r="A32" s="174"/>
      <c r="B32" s="297" t="s">
        <v>1282</v>
      </c>
      <c r="C32" s="175"/>
      <c r="D32" s="297"/>
      <c r="E32" s="175"/>
      <c r="F32" s="298"/>
      <c r="G32" s="299"/>
      <c r="H32" s="398"/>
    </row>
    <row r="33" spans="1:8" ht="15.75" thickBot="1" x14ac:dyDescent="0.3">
      <c r="A33" s="203"/>
      <c r="B33" s="204" t="s">
        <v>6</v>
      </c>
      <c r="C33" s="295"/>
      <c r="D33" s="295"/>
      <c r="E33" s="205"/>
      <c r="F33" s="204"/>
      <c r="G33" s="296"/>
      <c r="H33" s="399">
        <f>SUM(H6:H32)</f>
        <v>0</v>
      </c>
    </row>
  </sheetData>
  <sheetProtection algorithmName="SHA-512" hashValue="9DwFW5hDvuchbTkwwin0VcqbChJr3y2G43WxDVCQN4Z82jUb9C1Z0pKktoaqoC1WVHA5NxWB5uSPUpN0ZuA9uQ==" saltValue="dnbTHfq3lgl+8SPNox9+yg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L18" sqref="L18"/>
    </sheetView>
  </sheetViews>
  <sheetFormatPr baseColWidth="10" defaultRowHeight="15" x14ac:dyDescent="0.25"/>
  <cols>
    <col min="1" max="1" width="14.42578125" customWidth="1"/>
    <col min="2" max="2" width="13.5703125" customWidth="1"/>
    <col min="3" max="3" width="11.28515625" style="47" customWidth="1"/>
    <col min="4" max="4" width="10" style="47" customWidth="1"/>
    <col min="5" max="5" width="5.140625" customWidth="1"/>
    <col min="6" max="6" width="8" customWidth="1"/>
    <col min="7" max="7" width="17.7109375" style="94" customWidth="1"/>
    <col min="8" max="8" width="17.7109375" style="400" customWidth="1"/>
  </cols>
  <sheetData>
    <row r="1" spans="1:12" ht="23.25" x14ac:dyDescent="0.35">
      <c r="A1" s="4" t="s">
        <v>0</v>
      </c>
      <c r="B1" s="40"/>
    </row>
    <row r="2" spans="1:12" ht="18.75" x14ac:dyDescent="0.3">
      <c r="C2" s="48" t="s">
        <v>1</v>
      </c>
      <c r="D2" s="47" t="s">
        <v>808</v>
      </c>
    </row>
    <row r="4" spans="1:12" ht="15.75" thickBot="1" x14ac:dyDescent="0.3"/>
    <row r="5" spans="1:12" ht="15.75" thickBot="1" x14ac:dyDescent="0.3">
      <c r="A5" s="241" t="s">
        <v>9</v>
      </c>
      <c r="B5" s="7" t="s">
        <v>748</v>
      </c>
      <c r="C5" s="45" t="s">
        <v>2</v>
      </c>
      <c r="D5" s="129" t="s">
        <v>3</v>
      </c>
      <c r="E5" s="45" t="s">
        <v>5</v>
      </c>
      <c r="F5" s="45" t="s">
        <v>11</v>
      </c>
      <c r="G5" s="113" t="s">
        <v>1105</v>
      </c>
      <c r="H5" s="401" t="s">
        <v>1106</v>
      </c>
      <c r="J5" t="s">
        <v>1210</v>
      </c>
      <c r="K5" t="s">
        <v>1250</v>
      </c>
      <c r="L5" t="s">
        <v>1211</v>
      </c>
    </row>
    <row r="6" spans="1:12" x14ac:dyDescent="0.25">
      <c r="A6" s="19" t="s">
        <v>4</v>
      </c>
      <c r="B6" s="41" t="s">
        <v>44</v>
      </c>
      <c r="C6" s="145">
        <v>2</v>
      </c>
      <c r="D6" s="300" t="s">
        <v>788</v>
      </c>
      <c r="E6" s="146">
        <v>1</v>
      </c>
      <c r="F6" s="301">
        <v>4.28</v>
      </c>
      <c r="G6" s="275"/>
      <c r="H6" s="386">
        <f>(F6*G6)</f>
        <v>0</v>
      </c>
      <c r="J6" t="s">
        <v>1249</v>
      </c>
      <c r="K6" t="s">
        <v>1250</v>
      </c>
      <c r="L6" t="s">
        <v>1251</v>
      </c>
    </row>
    <row r="7" spans="1:12" x14ac:dyDescent="0.25">
      <c r="A7" s="5"/>
      <c r="B7" s="1"/>
      <c r="C7" s="148">
        <v>2</v>
      </c>
      <c r="D7" s="70" t="s">
        <v>790</v>
      </c>
      <c r="E7" s="77">
        <v>3</v>
      </c>
      <c r="F7" s="291">
        <v>9.65</v>
      </c>
      <c r="G7" s="276"/>
      <c r="H7" s="386">
        <f t="shared" ref="H7:H40" si="0">(F7*G7)</f>
        <v>0</v>
      </c>
      <c r="J7" t="s">
        <v>1249</v>
      </c>
      <c r="K7" t="s">
        <v>33</v>
      </c>
      <c r="L7" t="s">
        <v>1211</v>
      </c>
    </row>
    <row r="8" spans="1:12" x14ac:dyDescent="0.25">
      <c r="A8" s="5"/>
      <c r="B8" s="1" t="s">
        <v>12</v>
      </c>
      <c r="C8" s="290">
        <v>2</v>
      </c>
      <c r="D8" s="70" t="s">
        <v>792</v>
      </c>
      <c r="E8" s="77">
        <v>8</v>
      </c>
      <c r="F8" s="291">
        <v>9.4600000000000009</v>
      </c>
      <c r="G8" s="276"/>
      <c r="H8" s="386">
        <f t="shared" si="0"/>
        <v>0</v>
      </c>
      <c r="J8" t="s">
        <v>1210</v>
      </c>
      <c r="K8" t="s">
        <v>33</v>
      </c>
      <c r="L8" t="s">
        <v>1211</v>
      </c>
    </row>
    <row r="9" spans="1:12" x14ac:dyDescent="0.25">
      <c r="A9" s="5"/>
      <c r="B9" s="1"/>
      <c r="C9" s="290">
        <v>2</v>
      </c>
      <c r="D9" s="70" t="s">
        <v>793</v>
      </c>
      <c r="E9" s="77">
        <v>8</v>
      </c>
      <c r="F9" s="291">
        <v>19.82</v>
      </c>
      <c r="G9" s="276"/>
      <c r="H9" s="386">
        <f t="shared" si="0"/>
        <v>0</v>
      </c>
    </row>
    <row r="10" spans="1:12" x14ac:dyDescent="0.25">
      <c r="A10" s="5"/>
      <c r="B10" s="1"/>
      <c r="C10" s="290">
        <v>2</v>
      </c>
      <c r="D10" s="70" t="s">
        <v>809</v>
      </c>
      <c r="E10" s="77">
        <v>1</v>
      </c>
      <c r="F10" s="291">
        <v>1.1299999999999999</v>
      </c>
      <c r="G10" s="276"/>
      <c r="H10" s="386">
        <f t="shared" si="0"/>
        <v>0</v>
      </c>
    </row>
    <row r="11" spans="1:12" ht="15.75" thickBot="1" x14ac:dyDescent="0.3">
      <c r="A11" s="6"/>
      <c r="B11" s="2"/>
      <c r="C11" s="290">
        <v>2</v>
      </c>
      <c r="D11" s="70" t="s">
        <v>794</v>
      </c>
      <c r="E11" s="77">
        <v>19</v>
      </c>
      <c r="F11" s="291">
        <v>51.6</v>
      </c>
      <c r="G11" s="276"/>
      <c r="H11" s="386">
        <f t="shared" si="0"/>
        <v>0</v>
      </c>
    </row>
    <row r="12" spans="1:12" x14ac:dyDescent="0.25">
      <c r="A12" s="19" t="s">
        <v>7</v>
      </c>
      <c r="B12" s="1" t="s">
        <v>12</v>
      </c>
      <c r="C12" s="148">
        <v>1</v>
      </c>
      <c r="D12" s="70" t="s">
        <v>810</v>
      </c>
      <c r="E12" s="77">
        <v>1</v>
      </c>
      <c r="F12" s="291">
        <v>1.87</v>
      </c>
      <c r="G12" s="276"/>
      <c r="H12" s="386">
        <f t="shared" si="0"/>
        <v>0</v>
      </c>
    </row>
    <row r="13" spans="1:12" x14ac:dyDescent="0.25">
      <c r="A13" s="5"/>
      <c r="B13" s="1"/>
      <c r="C13" s="148">
        <v>1</v>
      </c>
      <c r="D13" s="70" t="s">
        <v>800</v>
      </c>
      <c r="E13" s="77">
        <v>8</v>
      </c>
      <c r="F13" s="291">
        <v>17.07</v>
      </c>
      <c r="G13" s="276"/>
      <c r="H13" s="386">
        <f t="shared" si="0"/>
        <v>0</v>
      </c>
    </row>
    <row r="14" spans="1:12" x14ac:dyDescent="0.25">
      <c r="A14" s="5"/>
      <c r="B14" s="1"/>
      <c r="C14" s="148">
        <v>2</v>
      </c>
      <c r="D14" s="70" t="s">
        <v>801</v>
      </c>
      <c r="E14" s="77">
        <v>3</v>
      </c>
      <c r="F14" s="291">
        <v>6.65</v>
      </c>
      <c r="G14" s="276"/>
      <c r="H14" s="386">
        <f t="shared" si="0"/>
        <v>0</v>
      </c>
    </row>
    <row r="15" spans="1:12" x14ac:dyDescent="0.25">
      <c r="A15" s="5"/>
      <c r="B15" s="1"/>
      <c r="C15" s="148">
        <v>1</v>
      </c>
      <c r="D15" s="70" t="s">
        <v>801</v>
      </c>
      <c r="E15" s="77">
        <v>2</v>
      </c>
      <c r="F15" s="291">
        <v>4.43</v>
      </c>
      <c r="G15" s="276"/>
      <c r="H15" s="386">
        <f t="shared" si="0"/>
        <v>0</v>
      </c>
    </row>
    <row r="16" spans="1:12" x14ac:dyDescent="0.25">
      <c r="A16" s="5"/>
      <c r="B16" s="1"/>
      <c r="C16" s="290">
        <v>1</v>
      </c>
      <c r="D16" s="70" t="s">
        <v>802</v>
      </c>
      <c r="E16" s="77">
        <v>22</v>
      </c>
      <c r="F16" s="291">
        <v>88.77</v>
      </c>
      <c r="G16" s="276"/>
      <c r="H16" s="386">
        <f t="shared" si="0"/>
        <v>0</v>
      </c>
    </row>
    <row r="17" spans="1:8" x14ac:dyDescent="0.25">
      <c r="A17" s="5"/>
      <c r="B17" s="1" t="s">
        <v>15</v>
      </c>
      <c r="C17" s="148">
        <v>1</v>
      </c>
      <c r="D17" s="70" t="s">
        <v>811</v>
      </c>
      <c r="E17" s="77">
        <v>1</v>
      </c>
      <c r="F17" s="291">
        <v>4.1399999999999997</v>
      </c>
      <c r="G17" s="276"/>
      <c r="H17" s="386">
        <f t="shared" si="0"/>
        <v>0</v>
      </c>
    </row>
    <row r="18" spans="1:8" x14ac:dyDescent="0.25">
      <c r="A18" s="5"/>
      <c r="B18" s="1"/>
      <c r="C18" s="148">
        <v>1</v>
      </c>
      <c r="D18" s="70" t="s">
        <v>597</v>
      </c>
      <c r="E18" s="77">
        <v>1</v>
      </c>
      <c r="F18" s="291">
        <v>5.0599999999999996</v>
      </c>
      <c r="G18" s="276"/>
      <c r="H18" s="386">
        <f t="shared" si="0"/>
        <v>0</v>
      </c>
    </row>
    <row r="19" spans="1:8" x14ac:dyDescent="0.25">
      <c r="A19" s="5"/>
      <c r="B19" s="1" t="s">
        <v>44</v>
      </c>
      <c r="C19" s="148">
        <v>2</v>
      </c>
      <c r="D19" s="70" t="s">
        <v>812</v>
      </c>
      <c r="E19" s="77">
        <v>1</v>
      </c>
      <c r="F19" s="291">
        <v>8.32</v>
      </c>
      <c r="G19" s="276"/>
      <c r="H19" s="386">
        <f t="shared" si="0"/>
        <v>0</v>
      </c>
    </row>
    <row r="20" spans="1:8" x14ac:dyDescent="0.25">
      <c r="A20" s="5"/>
      <c r="B20" s="1"/>
      <c r="C20" s="148">
        <v>2</v>
      </c>
      <c r="D20" s="70" t="s">
        <v>797</v>
      </c>
      <c r="E20" s="77">
        <v>2</v>
      </c>
      <c r="F20" s="291">
        <v>3.81</v>
      </c>
      <c r="G20" s="276"/>
      <c r="H20" s="386">
        <f t="shared" si="0"/>
        <v>0</v>
      </c>
    </row>
    <row r="21" spans="1:8" x14ac:dyDescent="0.25">
      <c r="A21" s="5"/>
      <c r="B21" s="1" t="s">
        <v>16</v>
      </c>
      <c r="C21" s="148">
        <v>1</v>
      </c>
      <c r="D21" s="70" t="s">
        <v>799</v>
      </c>
      <c r="E21" s="77">
        <v>2</v>
      </c>
      <c r="F21" s="291">
        <v>6.81</v>
      </c>
      <c r="G21" s="276"/>
      <c r="H21" s="386">
        <f t="shared" si="0"/>
        <v>0</v>
      </c>
    </row>
    <row r="22" spans="1:8" x14ac:dyDescent="0.25">
      <c r="A22" s="93"/>
      <c r="B22" s="83" t="s">
        <v>33</v>
      </c>
      <c r="C22" s="151">
        <v>1</v>
      </c>
      <c r="D22" s="284" t="s">
        <v>784</v>
      </c>
      <c r="E22" s="144">
        <v>8</v>
      </c>
      <c r="F22" s="289">
        <v>128.51</v>
      </c>
      <c r="G22" s="276"/>
      <c r="H22" s="386">
        <f t="shared" si="0"/>
        <v>0</v>
      </c>
    </row>
    <row r="23" spans="1:8" x14ac:dyDescent="0.25">
      <c r="A23" s="93"/>
      <c r="B23" s="83"/>
      <c r="C23" s="151">
        <v>1</v>
      </c>
      <c r="D23" s="284" t="s">
        <v>785</v>
      </c>
      <c r="E23" s="144">
        <v>1</v>
      </c>
      <c r="F23" s="289">
        <v>20.54</v>
      </c>
      <c r="G23" s="276"/>
      <c r="H23" s="386">
        <f t="shared" si="0"/>
        <v>0</v>
      </c>
    </row>
    <row r="24" spans="1:8" ht="15.75" thickBot="1" x14ac:dyDescent="0.3">
      <c r="A24" s="93"/>
      <c r="B24" s="83"/>
      <c r="C24" s="151">
        <v>1</v>
      </c>
      <c r="D24" s="284" t="s">
        <v>786</v>
      </c>
      <c r="E24" s="144">
        <v>8</v>
      </c>
      <c r="F24" s="289">
        <v>282.89999999999998</v>
      </c>
      <c r="G24" s="276"/>
      <c r="H24" s="386">
        <f t="shared" si="0"/>
        <v>0</v>
      </c>
    </row>
    <row r="25" spans="1:8" x14ac:dyDescent="0.25">
      <c r="A25" s="19" t="s">
        <v>87</v>
      </c>
      <c r="B25" s="41" t="s">
        <v>12</v>
      </c>
      <c r="C25" s="148">
        <v>1</v>
      </c>
      <c r="D25" s="70" t="s">
        <v>800</v>
      </c>
      <c r="E25" s="77">
        <v>8</v>
      </c>
      <c r="F25" s="291">
        <v>17.059999999999999</v>
      </c>
      <c r="G25" s="276"/>
      <c r="H25" s="386">
        <f t="shared" si="0"/>
        <v>0</v>
      </c>
    </row>
    <row r="26" spans="1:8" x14ac:dyDescent="0.25">
      <c r="A26" s="5"/>
      <c r="B26" s="1"/>
      <c r="C26" s="148">
        <v>1</v>
      </c>
      <c r="D26" s="70" t="s">
        <v>801</v>
      </c>
      <c r="E26" s="77">
        <v>1</v>
      </c>
      <c r="F26" s="291">
        <v>2.2200000000000002</v>
      </c>
      <c r="G26" s="276"/>
      <c r="H26" s="386">
        <f t="shared" si="0"/>
        <v>0</v>
      </c>
    </row>
    <row r="27" spans="1:8" x14ac:dyDescent="0.25">
      <c r="A27" s="5"/>
      <c r="B27" s="1"/>
      <c r="C27" s="148">
        <v>2</v>
      </c>
      <c r="D27" s="70" t="s">
        <v>801</v>
      </c>
      <c r="E27" s="77">
        <v>4</v>
      </c>
      <c r="F27" s="291">
        <v>8.86</v>
      </c>
      <c r="G27" s="276"/>
      <c r="H27" s="386">
        <f t="shared" si="0"/>
        <v>0</v>
      </c>
    </row>
    <row r="28" spans="1:8" x14ac:dyDescent="0.25">
      <c r="A28" s="5"/>
      <c r="B28" s="1"/>
      <c r="C28" s="148">
        <v>1</v>
      </c>
      <c r="D28" s="70" t="s">
        <v>802</v>
      </c>
      <c r="E28" s="77">
        <v>22</v>
      </c>
      <c r="F28" s="291">
        <v>88.77</v>
      </c>
      <c r="G28" s="276"/>
      <c r="H28" s="386">
        <f t="shared" si="0"/>
        <v>0</v>
      </c>
    </row>
    <row r="29" spans="1:8" x14ac:dyDescent="0.25">
      <c r="A29" s="5"/>
      <c r="B29" s="1"/>
      <c r="C29" s="290">
        <v>1</v>
      </c>
      <c r="D29" s="70" t="s">
        <v>806</v>
      </c>
      <c r="E29" s="77">
        <v>1</v>
      </c>
      <c r="F29" s="291">
        <v>4.6399999999999997</v>
      </c>
      <c r="G29" s="276"/>
      <c r="H29" s="386">
        <f t="shared" si="0"/>
        <v>0</v>
      </c>
    </row>
    <row r="30" spans="1:8" x14ac:dyDescent="0.25">
      <c r="A30" s="5"/>
      <c r="B30" s="1" t="s">
        <v>44</v>
      </c>
      <c r="C30" s="148">
        <v>2</v>
      </c>
      <c r="D30" s="70" t="s">
        <v>812</v>
      </c>
      <c r="E30" s="77">
        <v>1</v>
      </c>
      <c r="F30" s="291">
        <v>8.32</v>
      </c>
      <c r="G30" s="276"/>
      <c r="H30" s="386">
        <f t="shared" si="0"/>
        <v>0</v>
      </c>
    </row>
    <row r="31" spans="1:8" x14ac:dyDescent="0.25">
      <c r="A31" s="5"/>
      <c r="B31" s="1"/>
      <c r="C31" s="148">
        <v>2</v>
      </c>
      <c r="D31" s="70" t="s">
        <v>797</v>
      </c>
      <c r="E31" s="77">
        <v>2</v>
      </c>
      <c r="F31" s="291">
        <v>3.81</v>
      </c>
      <c r="G31" s="276"/>
      <c r="H31" s="386">
        <f t="shared" si="0"/>
        <v>0</v>
      </c>
    </row>
    <row r="32" spans="1:8" ht="15.75" thickBot="1" x14ac:dyDescent="0.3">
      <c r="A32" s="5"/>
      <c r="B32" s="1" t="s">
        <v>16</v>
      </c>
      <c r="C32" s="148">
        <v>2</v>
      </c>
      <c r="D32" s="70" t="s">
        <v>799</v>
      </c>
      <c r="E32" s="77">
        <v>3</v>
      </c>
      <c r="F32" s="291">
        <v>10.220000000000001</v>
      </c>
      <c r="G32" s="276"/>
      <c r="H32" s="386">
        <f t="shared" si="0"/>
        <v>0</v>
      </c>
    </row>
    <row r="33" spans="1:8" x14ac:dyDescent="0.25">
      <c r="A33" s="19" t="s">
        <v>813</v>
      </c>
      <c r="B33" s="41" t="s">
        <v>12</v>
      </c>
      <c r="C33" s="148">
        <v>1</v>
      </c>
      <c r="D33" s="70" t="s">
        <v>800</v>
      </c>
      <c r="E33" s="77">
        <v>8</v>
      </c>
      <c r="F33" s="291">
        <v>17.059999999999999</v>
      </c>
      <c r="G33" s="276"/>
      <c r="H33" s="386">
        <f t="shared" si="0"/>
        <v>0</v>
      </c>
    </row>
    <row r="34" spans="1:8" x14ac:dyDescent="0.25">
      <c r="A34" s="5"/>
      <c r="B34" s="1"/>
      <c r="C34" s="148">
        <v>1</v>
      </c>
      <c r="D34" s="70" t="s">
        <v>801</v>
      </c>
      <c r="E34" s="77">
        <v>3</v>
      </c>
      <c r="F34" s="291">
        <v>6.65</v>
      </c>
      <c r="G34" s="276"/>
      <c r="H34" s="386">
        <f t="shared" si="0"/>
        <v>0</v>
      </c>
    </row>
    <row r="35" spans="1:8" x14ac:dyDescent="0.25">
      <c r="A35" s="5"/>
      <c r="B35" s="1"/>
      <c r="C35" s="148">
        <v>2</v>
      </c>
      <c r="D35" s="70" t="s">
        <v>801</v>
      </c>
      <c r="E35" s="77">
        <v>2</v>
      </c>
      <c r="F35" s="291">
        <v>4.43</v>
      </c>
      <c r="G35" s="276"/>
      <c r="H35" s="386">
        <f t="shared" si="0"/>
        <v>0</v>
      </c>
    </row>
    <row r="36" spans="1:8" x14ac:dyDescent="0.25">
      <c r="A36" s="5"/>
      <c r="B36" s="1"/>
      <c r="C36" s="290">
        <v>1</v>
      </c>
      <c r="D36" s="70" t="s">
        <v>802</v>
      </c>
      <c r="E36" s="77">
        <v>22</v>
      </c>
      <c r="F36" s="291">
        <v>88.77</v>
      </c>
      <c r="G36" s="276"/>
      <c r="H36" s="386">
        <f t="shared" si="0"/>
        <v>0</v>
      </c>
    </row>
    <row r="37" spans="1:8" x14ac:dyDescent="0.25">
      <c r="A37" s="5"/>
      <c r="B37" s="1"/>
      <c r="C37" s="148">
        <v>1</v>
      </c>
      <c r="D37" s="70" t="s">
        <v>806</v>
      </c>
      <c r="E37" s="77">
        <v>1</v>
      </c>
      <c r="F37" s="291">
        <v>4.6399999999999997</v>
      </c>
      <c r="G37" s="276"/>
      <c r="H37" s="386">
        <f t="shared" si="0"/>
        <v>0</v>
      </c>
    </row>
    <row r="38" spans="1:8" x14ac:dyDescent="0.25">
      <c r="A38" s="5"/>
      <c r="B38" s="1" t="s">
        <v>44</v>
      </c>
      <c r="C38" s="148">
        <v>1</v>
      </c>
      <c r="D38" s="70" t="s">
        <v>812</v>
      </c>
      <c r="E38" s="77">
        <v>1</v>
      </c>
      <c r="F38" s="291">
        <v>8.32</v>
      </c>
      <c r="G38" s="276"/>
      <c r="H38" s="386">
        <f t="shared" si="0"/>
        <v>0</v>
      </c>
    </row>
    <row r="39" spans="1:8" x14ac:dyDescent="0.25">
      <c r="A39" s="5"/>
      <c r="B39" s="1"/>
      <c r="C39" s="148">
        <v>1</v>
      </c>
      <c r="D39" s="70" t="s">
        <v>797</v>
      </c>
      <c r="E39" s="77">
        <v>2</v>
      </c>
      <c r="F39" s="291">
        <v>3.81</v>
      </c>
      <c r="G39" s="276"/>
      <c r="H39" s="386">
        <f t="shared" si="0"/>
        <v>0</v>
      </c>
    </row>
    <row r="40" spans="1:8" ht="15.75" thickBot="1" x14ac:dyDescent="0.3">
      <c r="A40" s="5"/>
      <c r="B40" t="s">
        <v>16</v>
      </c>
      <c r="C40" s="200">
        <v>2</v>
      </c>
      <c r="D40" s="71" t="s">
        <v>799</v>
      </c>
      <c r="E40" s="56">
        <v>3</v>
      </c>
      <c r="F40" s="294">
        <v>10.220000000000001</v>
      </c>
      <c r="G40" s="282"/>
      <c r="H40" s="386">
        <f t="shared" si="0"/>
        <v>0</v>
      </c>
    </row>
    <row r="41" spans="1:8" ht="15.75" thickBot="1" x14ac:dyDescent="0.3">
      <c r="A41" s="178"/>
      <c r="B41" s="303" t="s">
        <v>1282</v>
      </c>
      <c r="C41" s="179"/>
      <c r="D41" s="304"/>
      <c r="E41" s="179"/>
      <c r="F41" s="305"/>
      <c r="G41" s="306"/>
      <c r="H41" s="402"/>
    </row>
    <row r="42" spans="1:8" ht="15.75" thickBot="1" x14ac:dyDescent="0.3">
      <c r="A42" s="182"/>
      <c r="B42" s="183" t="s">
        <v>6</v>
      </c>
      <c r="C42" s="227"/>
      <c r="D42" s="227"/>
      <c r="E42" s="184"/>
      <c r="F42" s="183"/>
      <c r="G42" s="283"/>
      <c r="H42" s="403">
        <f>SUM(H6:H41)</f>
        <v>0</v>
      </c>
    </row>
  </sheetData>
  <sheetProtection algorithmName="SHA-512" hashValue="tvBNdXTTSkXRdX03VZTL/Gay82QT5Lebpi+p+Y8f4chwbahA03WL9+rii+YFLGe2K4M+Vcz5akSH0fpTJ7N/OA==" saltValue="+rx5qHCOGF40MsgYYrVhjw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sqref="A1:F1048576"/>
    </sheetView>
  </sheetViews>
  <sheetFormatPr baseColWidth="10" defaultRowHeight="15" x14ac:dyDescent="0.25"/>
  <cols>
    <col min="1" max="1" width="14.42578125" customWidth="1"/>
    <col min="2" max="2" width="14.140625" customWidth="1"/>
    <col min="3" max="3" width="11.28515625" style="47" customWidth="1"/>
    <col min="4" max="4" width="10" style="47" customWidth="1"/>
    <col min="5" max="5" width="5.140625" customWidth="1"/>
    <col min="6" max="6" width="8" customWidth="1"/>
    <col min="7" max="7" width="17.7109375" style="94" customWidth="1"/>
    <col min="8" max="8" width="17.7109375" style="395" customWidth="1"/>
  </cols>
  <sheetData>
    <row r="1" spans="1:12" ht="18.75" customHeight="1" x14ac:dyDescent="0.35">
      <c r="A1" s="4" t="s">
        <v>0</v>
      </c>
      <c r="B1" s="40"/>
    </row>
    <row r="2" spans="1:12" ht="18.75" x14ac:dyDescent="0.3">
      <c r="C2" s="48" t="s">
        <v>1</v>
      </c>
      <c r="D2" s="47" t="s">
        <v>814</v>
      </c>
    </row>
    <row r="4" spans="1:12" ht="15.75" thickBot="1" x14ac:dyDescent="0.3"/>
    <row r="5" spans="1:12" ht="15.75" thickBot="1" x14ac:dyDescent="0.3">
      <c r="A5" s="241" t="s">
        <v>9</v>
      </c>
      <c r="B5" s="7" t="s">
        <v>748</v>
      </c>
      <c r="C5" s="45" t="s">
        <v>2</v>
      </c>
      <c r="D5" s="129" t="s">
        <v>3</v>
      </c>
      <c r="E5" s="45" t="s">
        <v>5</v>
      </c>
      <c r="F5" s="45" t="s">
        <v>11</v>
      </c>
      <c r="G5" s="122" t="s">
        <v>1105</v>
      </c>
      <c r="H5" s="381" t="s">
        <v>1106</v>
      </c>
      <c r="J5" t="s">
        <v>1210</v>
      </c>
      <c r="K5" t="s">
        <v>1250</v>
      </c>
      <c r="L5" t="s">
        <v>1211</v>
      </c>
    </row>
    <row r="6" spans="1:12" x14ac:dyDescent="0.25">
      <c r="A6" s="19" t="s">
        <v>815</v>
      </c>
      <c r="B6" s="41" t="s">
        <v>16</v>
      </c>
      <c r="C6" s="145">
        <v>2</v>
      </c>
      <c r="D6" s="300" t="s">
        <v>788</v>
      </c>
      <c r="E6" s="146">
        <v>2</v>
      </c>
      <c r="F6" s="301">
        <v>8.56</v>
      </c>
      <c r="G6" s="307"/>
      <c r="H6" s="386">
        <f>(F6*G6)</f>
        <v>0</v>
      </c>
      <c r="J6" t="s">
        <v>1249</v>
      </c>
      <c r="K6" t="s">
        <v>1250</v>
      </c>
      <c r="L6" t="s">
        <v>1251</v>
      </c>
    </row>
    <row r="7" spans="1:12" ht="15.75" thickBot="1" x14ac:dyDescent="0.3">
      <c r="A7" s="5"/>
      <c r="B7" s="2"/>
      <c r="C7" s="148"/>
      <c r="D7" s="70"/>
      <c r="E7" s="77"/>
      <c r="F7" s="291"/>
      <c r="G7" s="308"/>
      <c r="H7" s="386">
        <f t="shared" ref="H7:H53" si="0">(F7*G7)</f>
        <v>0</v>
      </c>
      <c r="J7" t="s">
        <v>1249</v>
      </c>
      <c r="K7" t="s">
        <v>33</v>
      </c>
      <c r="L7" t="s">
        <v>1211</v>
      </c>
    </row>
    <row r="8" spans="1:12" x14ac:dyDescent="0.25">
      <c r="A8" s="19" t="s">
        <v>7</v>
      </c>
      <c r="B8" s="1" t="s">
        <v>12</v>
      </c>
      <c r="C8" s="148">
        <v>1</v>
      </c>
      <c r="D8" s="70" t="s">
        <v>816</v>
      </c>
      <c r="E8" s="77">
        <v>6</v>
      </c>
      <c r="F8" s="291">
        <v>6.81</v>
      </c>
      <c r="G8" s="308"/>
      <c r="H8" s="386">
        <f t="shared" si="0"/>
        <v>0</v>
      </c>
      <c r="J8" t="s">
        <v>1210</v>
      </c>
      <c r="K8" t="s">
        <v>33</v>
      </c>
      <c r="L8" t="s">
        <v>1211</v>
      </c>
    </row>
    <row r="9" spans="1:12" x14ac:dyDescent="0.25">
      <c r="A9" s="5"/>
      <c r="B9" s="1"/>
      <c r="C9" s="148">
        <v>1</v>
      </c>
      <c r="D9" s="70" t="s">
        <v>817</v>
      </c>
      <c r="E9" s="77">
        <v>8</v>
      </c>
      <c r="F9" s="291">
        <v>12.88</v>
      </c>
      <c r="G9" s="308"/>
      <c r="H9" s="386">
        <f t="shared" si="0"/>
        <v>0</v>
      </c>
    </row>
    <row r="10" spans="1:12" x14ac:dyDescent="0.25">
      <c r="A10" s="5"/>
      <c r="B10" s="1"/>
      <c r="C10" s="148">
        <v>1</v>
      </c>
      <c r="D10" s="70" t="s">
        <v>818</v>
      </c>
      <c r="E10" s="77">
        <v>11</v>
      </c>
      <c r="F10" s="291">
        <v>18.98</v>
      </c>
      <c r="G10" s="308"/>
      <c r="H10" s="386">
        <f t="shared" si="0"/>
        <v>0</v>
      </c>
    </row>
    <row r="11" spans="1:12" x14ac:dyDescent="0.25">
      <c r="A11" s="5"/>
      <c r="B11" s="1" t="s">
        <v>15</v>
      </c>
      <c r="C11" s="148">
        <v>2</v>
      </c>
      <c r="D11" s="70" t="s">
        <v>819</v>
      </c>
      <c r="E11" s="77">
        <v>1</v>
      </c>
      <c r="F11" s="291">
        <v>4.49</v>
      </c>
      <c r="G11" s="308"/>
      <c r="H11" s="386">
        <f t="shared" si="0"/>
        <v>0</v>
      </c>
    </row>
    <row r="12" spans="1:12" x14ac:dyDescent="0.25">
      <c r="A12" s="5"/>
      <c r="B12" s="1"/>
      <c r="C12" s="148">
        <v>2</v>
      </c>
      <c r="D12" s="70" t="s">
        <v>820</v>
      </c>
      <c r="E12" s="77">
        <v>2</v>
      </c>
      <c r="F12" s="291">
        <v>10.38</v>
      </c>
      <c r="G12" s="308"/>
      <c r="H12" s="386">
        <f t="shared" si="0"/>
        <v>0</v>
      </c>
    </row>
    <row r="13" spans="1:12" x14ac:dyDescent="0.25">
      <c r="A13" s="5"/>
      <c r="B13" s="1"/>
      <c r="C13" s="148">
        <v>1</v>
      </c>
      <c r="D13" s="70" t="s">
        <v>821</v>
      </c>
      <c r="E13" s="77">
        <v>4</v>
      </c>
      <c r="F13" s="291">
        <v>20.56</v>
      </c>
      <c r="G13" s="308"/>
      <c r="H13" s="386">
        <f t="shared" si="0"/>
        <v>0</v>
      </c>
    </row>
    <row r="14" spans="1:12" x14ac:dyDescent="0.25">
      <c r="A14" s="5"/>
      <c r="B14" s="1" t="s">
        <v>16</v>
      </c>
      <c r="C14" s="148">
        <v>2</v>
      </c>
      <c r="D14" s="70" t="s">
        <v>108</v>
      </c>
      <c r="E14" s="77">
        <v>2</v>
      </c>
      <c r="F14" s="291">
        <v>4.3</v>
      </c>
      <c r="G14" s="308"/>
      <c r="H14" s="386">
        <f t="shared" si="0"/>
        <v>0</v>
      </c>
    </row>
    <row r="15" spans="1:12" x14ac:dyDescent="0.25">
      <c r="A15" s="5"/>
      <c r="B15" s="1"/>
      <c r="C15" s="148">
        <v>2</v>
      </c>
      <c r="D15" s="70" t="s">
        <v>822</v>
      </c>
      <c r="E15" s="77">
        <v>1</v>
      </c>
      <c r="F15" s="291">
        <v>3.41</v>
      </c>
      <c r="G15" s="308"/>
      <c r="H15" s="386">
        <f t="shared" si="0"/>
        <v>0</v>
      </c>
    </row>
    <row r="16" spans="1:12" x14ac:dyDescent="0.25">
      <c r="A16" s="5"/>
      <c r="B16" s="1"/>
      <c r="C16" s="148">
        <v>2</v>
      </c>
      <c r="D16" s="70" t="s">
        <v>823</v>
      </c>
      <c r="E16" s="77">
        <v>2</v>
      </c>
      <c r="F16" s="291">
        <v>12.06</v>
      </c>
      <c r="G16" s="308"/>
      <c r="H16" s="386">
        <f t="shared" si="0"/>
        <v>0</v>
      </c>
    </row>
    <row r="17" spans="1:8" x14ac:dyDescent="0.25">
      <c r="A17" s="5"/>
      <c r="B17" s="1"/>
      <c r="C17" s="148">
        <v>2</v>
      </c>
      <c r="D17" s="70" t="s">
        <v>788</v>
      </c>
      <c r="E17" s="77">
        <v>1</v>
      </c>
      <c r="F17" s="291">
        <v>4.28</v>
      </c>
      <c r="G17" s="308"/>
      <c r="H17" s="386">
        <f t="shared" si="0"/>
        <v>0</v>
      </c>
    </row>
    <row r="18" spans="1:8" x14ac:dyDescent="0.25">
      <c r="A18" s="5"/>
      <c r="B18" s="1"/>
      <c r="C18" s="148">
        <v>2</v>
      </c>
      <c r="D18" s="70" t="s">
        <v>824</v>
      </c>
      <c r="E18" s="77">
        <v>2</v>
      </c>
      <c r="F18" s="291">
        <v>9.66</v>
      </c>
      <c r="G18" s="308"/>
      <c r="H18" s="386">
        <f t="shared" si="0"/>
        <v>0</v>
      </c>
    </row>
    <row r="19" spans="1:8" x14ac:dyDescent="0.25">
      <c r="A19" s="5"/>
      <c r="B19" s="1"/>
      <c r="C19" s="148">
        <v>2</v>
      </c>
      <c r="D19" s="70" t="s">
        <v>593</v>
      </c>
      <c r="E19" s="77">
        <v>1</v>
      </c>
      <c r="F19" s="291">
        <v>4.8099999999999996</v>
      </c>
      <c r="G19" s="308"/>
      <c r="H19" s="386">
        <f t="shared" si="0"/>
        <v>0</v>
      </c>
    </row>
    <row r="20" spans="1:8" x14ac:dyDescent="0.25">
      <c r="A20" s="5"/>
      <c r="B20" s="1"/>
      <c r="C20" s="148">
        <v>2</v>
      </c>
      <c r="D20" s="70" t="s">
        <v>825</v>
      </c>
      <c r="E20" s="77">
        <v>1</v>
      </c>
      <c r="F20" s="291">
        <v>4.92</v>
      </c>
      <c r="G20" s="308"/>
      <c r="H20" s="386">
        <f t="shared" si="0"/>
        <v>0</v>
      </c>
    </row>
    <row r="21" spans="1:8" x14ac:dyDescent="0.25">
      <c r="A21" s="5"/>
      <c r="B21" s="1"/>
      <c r="C21" s="148">
        <v>2</v>
      </c>
      <c r="D21" s="70" t="s">
        <v>826</v>
      </c>
      <c r="E21" s="77">
        <v>2</v>
      </c>
      <c r="F21" s="291">
        <v>10.69</v>
      </c>
      <c r="G21" s="308"/>
      <c r="H21" s="386">
        <f t="shared" si="0"/>
        <v>0</v>
      </c>
    </row>
    <row r="22" spans="1:8" x14ac:dyDescent="0.25">
      <c r="A22" s="5"/>
      <c r="B22" s="1"/>
      <c r="C22" s="148">
        <v>2</v>
      </c>
      <c r="D22" s="70" t="s">
        <v>827</v>
      </c>
      <c r="E22" s="77">
        <v>1</v>
      </c>
      <c r="F22" s="291">
        <v>5.45</v>
      </c>
      <c r="G22" s="308"/>
      <c r="H22" s="386">
        <f t="shared" si="0"/>
        <v>0</v>
      </c>
    </row>
    <row r="23" spans="1:8" x14ac:dyDescent="0.25">
      <c r="A23" s="5"/>
      <c r="B23" s="1" t="s">
        <v>44</v>
      </c>
      <c r="C23" s="148">
        <v>1</v>
      </c>
      <c r="D23" s="70" t="s">
        <v>828</v>
      </c>
      <c r="E23" s="77">
        <v>1</v>
      </c>
      <c r="F23" s="291">
        <v>3.13</v>
      </c>
      <c r="G23" s="308"/>
      <c r="H23" s="386">
        <f t="shared" si="0"/>
        <v>0</v>
      </c>
    </row>
    <row r="24" spans="1:8" x14ac:dyDescent="0.25">
      <c r="A24" s="93"/>
      <c r="B24" s="83" t="s">
        <v>33</v>
      </c>
      <c r="C24" s="151">
        <v>1</v>
      </c>
      <c r="D24" s="284" t="s">
        <v>829</v>
      </c>
      <c r="E24" s="144">
        <v>2</v>
      </c>
      <c r="F24" s="289">
        <v>6.36</v>
      </c>
      <c r="G24" s="308"/>
      <c r="H24" s="386">
        <f t="shared" si="0"/>
        <v>0</v>
      </c>
    </row>
    <row r="25" spans="1:8" x14ac:dyDescent="0.25">
      <c r="A25" s="93"/>
      <c r="B25" s="83" t="s">
        <v>33</v>
      </c>
      <c r="C25" s="151">
        <v>1</v>
      </c>
      <c r="D25" s="284" t="s">
        <v>830</v>
      </c>
      <c r="E25" s="144">
        <v>2</v>
      </c>
      <c r="F25" s="289">
        <v>12.78</v>
      </c>
      <c r="G25" s="308"/>
      <c r="H25" s="386">
        <f t="shared" si="0"/>
        <v>0</v>
      </c>
    </row>
    <row r="26" spans="1:8" x14ac:dyDescent="0.25">
      <c r="A26" s="93"/>
      <c r="B26" s="83" t="s">
        <v>33</v>
      </c>
      <c r="C26" s="151">
        <v>1</v>
      </c>
      <c r="D26" s="284" t="s">
        <v>831</v>
      </c>
      <c r="E26" s="144">
        <v>2</v>
      </c>
      <c r="F26" s="289">
        <v>47.65</v>
      </c>
      <c r="G26" s="308"/>
      <c r="H26" s="386">
        <f t="shared" si="0"/>
        <v>0</v>
      </c>
    </row>
    <row r="27" spans="1:8" x14ac:dyDescent="0.25">
      <c r="A27" s="93"/>
      <c r="B27" s="83" t="s">
        <v>33</v>
      </c>
      <c r="C27" s="151">
        <v>1</v>
      </c>
      <c r="D27" s="284" t="s">
        <v>832</v>
      </c>
      <c r="E27" s="144">
        <v>2</v>
      </c>
      <c r="F27" s="289">
        <v>40.65</v>
      </c>
      <c r="G27" s="308"/>
      <c r="H27" s="386">
        <f t="shared" si="0"/>
        <v>0</v>
      </c>
    </row>
    <row r="28" spans="1:8" x14ac:dyDescent="0.25">
      <c r="A28" s="93"/>
      <c r="B28" s="83" t="s">
        <v>33</v>
      </c>
      <c r="C28" s="151">
        <v>1</v>
      </c>
      <c r="D28" s="284" t="s">
        <v>833</v>
      </c>
      <c r="E28" s="144">
        <v>2</v>
      </c>
      <c r="F28" s="289">
        <v>33.35</v>
      </c>
      <c r="G28" s="308"/>
      <c r="H28" s="386">
        <f t="shared" si="0"/>
        <v>0</v>
      </c>
    </row>
    <row r="29" spans="1:8" x14ac:dyDescent="0.25">
      <c r="A29" s="93"/>
      <c r="B29" s="83" t="s">
        <v>33</v>
      </c>
      <c r="C29" s="151">
        <v>1</v>
      </c>
      <c r="D29" s="284" t="s">
        <v>834</v>
      </c>
      <c r="E29" s="144">
        <v>2</v>
      </c>
      <c r="F29" s="289">
        <v>14.77</v>
      </c>
      <c r="G29" s="308"/>
      <c r="H29" s="386">
        <f t="shared" si="0"/>
        <v>0</v>
      </c>
    </row>
    <row r="30" spans="1:8" x14ac:dyDescent="0.25">
      <c r="A30" s="93"/>
      <c r="B30" s="83" t="s">
        <v>33</v>
      </c>
      <c r="C30" s="151">
        <v>1</v>
      </c>
      <c r="D30" s="284" t="s">
        <v>835</v>
      </c>
      <c r="E30" s="144">
        <v>2</v>
      </c>
      <c r="F30" s="289">
        <v>68.28</v>
      </c>
      <c r="G30" s="308"/>
      <c r="H30" s="386">
        <f t="shared" si="0"/>
        <v>0</v>
      </c>
    </row>
    <row r="31" spans="1:8" ht="15.75" thickBot="1" x14ac:dyDescent="0.3">
      <c r="A31" s="309"/>
      <c r="B31" s="83" t="s">
        <v>33</v>
      </c>
      <c r="C31" s="151">
        <v>1</v>
      </c>
      <c r="D31" s="284" t="s">
        <v>836</v>
      </c>
      <c r="E31" s="144">
        <v>1</v>
      </c>
      <c r="F31" s="289">
        <v>80.069999999999993</v>
      </c>
      <c r="G31" s="308"/>
      <c r="H31" s="386">
        <f t="shared" si="0"/>
        <v>0</v>
      </c>
    </row>
    <row r="32" spans="1:8" x14ac:dyDescent="0.25">
      <c r="A32" s="19" t="s">
        <v>87</v>
      </c>
      <c r="B32" s="41" t="s">
        <v>12</v>
      </c>
      <c r="C32" s="148">
        <v>1</v>
      </c>
      <c r="D32" s="70" t="s">
        <v>837</v>
      </c>
      <c r="E32" s="77">
        <v>10</v>
      </c>
      <c r="F32" s="291">
        <v>15.56</v>
      </c>
      <c r="G32" s="308"/>
      <c r="H32" s="386">
        <f t="shared" si="0"/>
        <v>0</v>
      </c>
    </row>
    <row r="33" spans="1:8" x14ac:dyDescent="0.25">
      <c r="A33" s="5"/>
      <c r="B33" s="1"/>
      <c r="C33" s="148">
        <v>1</v>
      </c>
      <c r="D33" s="70" t="s">
        <v>838</v>
      </c>
      <c r="E33" s="77">
        <v>1</v>
      </c>
      <c r="F33" s="291">
        <v>2.2200000000000002</v>
      </c>
      <c r="G33" s="308"/>
      <c r="H33" s="386">
        <f t="shared" si="0"/>
        <v>0</v>
      </c>
    </row>
    <row r="34" spans="1:8" x14ac:dyDescent="0.25">
      <c r="A34" s="5"/>
      <c r="B34" s="1"/>
      <c r="C34" s="148">
        <v>1</v>
      </c>
      <c r="D34" s="70" t="s">
        <v>839</v>
      </c>
      <c r="E34" s="77">
        <v>8</v>
      </c>
      <c r="F34" s="291">
        <v>13.07</v>
      </c>
      <c r="G34" s="308"/>
      <c r="H34" s="386">
        <f t="shared" si="0"/>
        <v>0</v>
      </c>
    </row>
    <row r="35" spans="1:8" x14ac:dyDescent="0.25">
      <c r="A35" s="5"/>
      <c r="B35" s="1"/>
      <c r="C35" s="148">
        <v>1</v>
      </c>
      <c r="D35" s="70" t="s">
        <v>840</v>
      </c>
      <c r="E35" s="77">
        <v>4</v>
      </c>
      <c r="F35" s="291">
        <v>4.54</v>
      </c>
      <c r="G35" s="308"/>
      <c r="H35" s="386">
        <f t="shared" si="0"/>
        <v>0</v>
      </c>
    </row>
    <row r="36" spans="1:8" x14ac:dyDescent="0.25">
      <c r="A36" s="5"/>
      <c r="B36" s="1"/>
      <c r="C36" s="148">
        <v>1</v>
      </c>
      <c r="D36" s="70" t="s">
        <v>841</v>
      </c>
      <c r="E36" s="77">
        <v>2</v>
      </c>
      <c r="F36" s="291">
        <v>2.3199999999999998</v>
      </c>
      <c r="G36" s="308"/>
      <c r="H36" s="386">
        <f t="shared" si="0"/>
        <v>0</v>
      </c>
    </row>
    <row r="37" spans="1:8" x14ac:dyDescent="0.25">
      <c r="A37" s="5"/>
      <c r="B37" s="1"/>
      <c r="C37" s="148">
        <v>1</v>
      </c>
      <c r="D37" s="70" t="s">
        <v>842</v>
      </c>
      <c r="E37" s="77">
        <v>7</v>
      </c>
      <c r="F37" s="291">
        <v>8.4499999999999993</v>
      </c>
      <c r="G37" s="308"/>
      <c r="H37" s="386">
        <f t="shared" si="0"/>
        <v>0</v>
      </c>
    </row>
    <row r="38" spans="1:8" x14ac:dyDescent="0.25">
      <c r="A38" s="5"/>
      <c r="B38" s="1"/>
      <c r="C38" s="148">
        <v>1</v>
      </c>
      <c r="D38" s="70" t="s">
        <v>843</v>
      </c>
      <c r="E38" s="77">
        <v>1</v>
      </c>
      <c r="F38" s="291">
        <v>1.43</v>
      </c>
      <c r="G38" s="308"/>
      <c r="H38" s="386">
        <f t="shared" si="0"/>
        <v>0</v>
      </c>
    </row>
    <row r="39" spans="1:8" x14ac:dyDescent="0.25">
      <c r="A39" s="5"/>
      <c r="B39" s="1" t="s">
        <v>15</v>
      </c>
      <c r="C39" s="148">
        <v>2</v>
      </c>
      <c r="D39" s="70" t="s">
        <v>844</v>
      </c>
      <c r="E39" s="77">
        <v>2</v>
      </c>
      <c r="F39" s="291">
        <v>9.1199999999999992</v>
      </c>
      <c r="G39" s="308"/>
      <c r="H39" s="386">
        <f t="shared" si="0"/>
        <v>0</v>
      </c>
    </row>
    <row r="40" spans="1:8" x14ac:dyDescent="0.25">
      <c r="A40" s="5"/>
      <c r="B40" s="1" t="s">
        <v>44</v>
      </c>
      <c r="C40" s="148">
        <v>2</v>
      </c>
      <c r="D40" s="70" t="s">
        <v>845</v>
      </c>
      <c r="E40" s="77">
        <v>1</v>
      </c>
      <c r="F40" s="291">
        <v>2.0299999999999998</v>
      </c>
      <c r="G40" s="308"/>
      <c r="H40" s="386">
        <f t="shared" si="0"/>
        <v>0</v>
      </c>
    </row>
    <row r="41" spans="1:8" x14ac:dyDescent="0.25">
      <c r="A41" s="5"/>
      <c r="B41" s="1"/>
      <c r="C41" s="148">
        <v>2</v>
      </c>
      <c r="D41" s="70" t="s">
        <v>846</v>
      </c>
      <c r="E41" s="77">
        <v>1</v>
      </c>
      <c r="F41" s="291">
        <v>2.3199999999999998</v>
      </c>
      <c r="G41" s="308"/>
      <c r="H41" s="386">
        <f t="shared" si="0"/>
        <v>0</v>
      </c>
    </row>
    <row r="42" spans="1:8" x14ac:dyDescent="0.25">
      <c r="A42" s="5"/>
      <c r="B42" s="1"/>
      <c r="C42" s="148">
        <v>2</v>
      </c>
      <c r="D42" s="70" t="s">
        <v>847</v>
      </c>
      <c r="E42" s="77">
        <v>1</v>
      </c>
      <c r="F42" s="291">
        <v>4.1399999999999997</v>
      </c>
      <c r="G42" s="308"/>
      <c r="H42" s="386">
        <f t="shared" si="0"/>
        <v>0</v>
      </c>
    </row>
    <row r="43" spans="1:8" x14ac:dyDescent="0.25">
      <c r="A43" s="5"/>
      <c r="B43" s="1" t="s">
        <v>16</v>
      </c>
      <c r="C43" s="148">
        <v>2</v>
      </c>
      <c r="D43" s="70" t="s">
        <v>788</v>
      </c>
      <c r="E43" s="77">
        <v>2</v>
      </c>
      <c r="F43" s="291">
        <v>9.6300000000000008</v>
      </c>
      <c r="G43" s="308"/>
      <c r="H43" s="386">
        <f t="shared" si="0"/>
        <v>0</v>
      </c>
    </row>
    <row r="44" spans="1:8" x14ac:dyDescent="0.25">
      <c r="A44" s="5"/>
      <c r="B44" s="1"/>
      <c r="C44" s="148">
        <v>2</v>
      </c>
      <c r="D44" s="70" t="s">
        <v>593</v>
      </c>
      <c r="E44" s="77">
        <v>1</v>
      </c>
      <c r="F44" s="291">
        <v>4.28</v>
      </c>
      <c r="G44" s="308"/>
      <c r="H44" s="386">
        <f t="shared" si="0"/>
        <v>0</v>
      </c>
    </row>
    <row r="45" spans="1:8" x14ac:dyDescent="0.25">
      <c r="A45" s="93"/>
      <c r="B45" s="83" t="s">
        <v>33</v>
      </c>
      <c r="C45" s="151">
        <v>1</v>
      </c>
      <c r="D45" s="284" t="s">
        <v>848</v>
      </c>
      <c r="E45" s="144">
        <v>2</v>
      </c>
      <c r="F45" s="289">
        <v>15.5</v>
      </c>
      <c r="G45" s="308"/>
      <c r="H45" s="386">
        <f t="shared" si="0"/>
        <v>0</v>
      </c>
    </row>
    <row r="46" spans="1:8" x14ac:dyDescent="0.25">
      <c r="A46" s="93"/>
      <c r="B46" s="83" t="s">
        <v>33</v>
      </c>
      <c r="C46" s="151">
        <v>1</v>
      </c>
      <c r="D46" s="284" t="s">
        <v>849</v>
      </c>
      <c r="E46" s="144">
        <v>1</v>
      </c>
      <c r="F46" s="289">
        <v>14.4</v>
      </c>
      <c r="G46" s="308"/>
      <c r="H46" s="386">
        <f t="shared" si="0"/>
        <v>0</v>
      </c>
    </row>
    <row r="47" spans="1:8" x14ac:dyDescent="0.25">
      <c r="A47" s="93"/>
      <c r="B47" s="83" t="s">
        <v>33</v>
      </c>
      <c r="C47" s="151">
        <v>1</v>
      </c>
      <c r="D47" s="284" t="s">
        <v>850</v>
      </c>
      <c r="E47" s="144">
        <v>2</v>
      </c>
      <c r="F47" s="289">
        <v>30.29</v>
      </c>
      <c r="G47" s="308"/>
      <c r="H47" s="386">
        <f t="shared" si="0"/>
        <v>0</v>
      </c>
    </row>
    <row r="48" spans="1:8" x14ac:dyDescent="0.25">
      <c r="A48" s="93"/>
      <c r="B48" s="83" t="s">
        <v>33</v>
      </c>
      <c r="C48" s="151">
        <v>1</v>
      </c>
      <c r="D48" s="284" t="s">
        <v>851</v>
      </c>
      <c r="E48" s="144">
        <v>4</v>
      </c>
      <c r="F48" s="289">
        <v>66.17</v>
      </c>
      <c r="G48" s="308"/>
      <c r="H48" s="386">
        <f t="shared" si="0"/>
        <v>0</v>
      </c>
    </row>
    <row r="49" spans="1:8" x14ac:dyDescent="0.25">
      <c r="A49" s="93"/>
      <c r="B49" s="83" t="s">
        <v>33</v>
      </c>
      <c r="C49" s="151">
        <v>1</v>
      </c>
      <c r="D49" s="284" t="s">
        <v>852</v>
      </c>
      <c r="E49" s="144">
        <v>2</v>
      </c>
      <c r="F49" s="289">
        <v>43.3</v>
      </c>
      <c r="G49" s="308"/>
      <c r="H49" s="386">
        <f t="shared" si="0"/>
        <v>0</v>
      </c>
    </row>
    <row r="50" spans="1:8" ht="15.75" thickBot="1" x14ac:dyDescent="0.3">
      <c r="A50" s="93"/>
      <c r="B50" s="83" t="s">
        <v>33</v>
      </c>
      <c r="C50" s="151">
        <v>1</v>
      </c>
      <c r="D50" s="284" t="s">
        <v>853</v>
      </c>
      <c r="E50" s="144">
        <v>2</v>
      </c>
      <c r="F50" s="289">
        <v>60.43</v>
      </c>
      <c r="G50" s="308"/>
      <c r="H50" s="386">
        <f t="shared" si="0"/>
        <v>0</v>
      </c>
    </row>
    <row r="51" spans="1:8" x14ac:dyDescent="0.25">
      <c r="A51" s="19" t="s">
        <v>8</v>
      </c>
      <c r="B51" s="41" t="s">
        <v>12</v>
      </c>
      <c r="C51" s="148">
        <v>1</v>
      </c>
      <c r="D51" s="70" t="s">
        <v>854</v>
      </c>
      <c r="E51" s="77">
        <v>2</v>
      </c>
      <c r="F51" s="291">
        <v>2.7</v>
      </c>
      <c r="G51" s="308"/>
      <c r="H51" s="386">
        <f t="shared" si="0"/>
        <v>0</v>
      </c>
    </row>
    <row r="52" spans="1:8" x14ac:dyDescent="0.25">
      <c r="A52" s="93"/>
      <c r="B52" s="83" t="s">
        <v>33</v>
      </c>
      <c r="C52" s="151">
        <v>1</v>
      </c>
      <c r="D52" s="284" t="s">
        <v>855</v>
      </c>
      <c r="E52" s="144">
        <v>2</v>
      </c>
      <c r="F52" s="289">
        <v>84.12</v>
      </c>
      <c r="G52" s="308"/>
      <c r="H52" s="386">
        <f t="shared" si="0"/>
        <v>0</v>
      </c>
    </row>
    <row r="53" spans="1:8" ht="15.75" thickBot="1" x14ac:dyDescent="0.3">
      <c r="A53" s="93"/>
      <c r="B53" s="83" t="s">
        <v>33</v>
      </c>
      <c r="C53" s="310">
        <v>1</v>
      </c>
      <c r="D53" s="311" t="s">
        <v>856</v>
      </c>
      <c r="E53" s="194">
        <v>2</v>
      </c>
      <c r="F53" s="312">
        <v>134.1</v>
      </c>
      <c r="G53" s="313"/>
      <c r="H53" s="386">
        <f t="shared" si="0"/>
        <v>0</v>
      </c>
    </row>
    <row r="54" spans="1:8" ht="15.75" thickBot="1" x14ac:dyDescent="0.3">
      <c r="A54" s="178"/>
      <c r="B54" s="303" t="s">
        <v>1282</v>
      </c>
      <c r="C54" s="304"/>
      <c r="D54" s="304"/>
      <c r="E54" s="179"/>
      <c r="F54" s="314"/>
      <c r="G54" s="315"/>
      <c r="H54" s="404"/>
    </row>
    <row r="55" spans="1:8" ht="15.75" thickBot="1" x14ac:dyDescent="0.3">
      <c r="A55" s="182"/>
      <c r="B55" s="183" t="s">
        <v>6</v>
      </c>
      <c r="C55" s="227"/>
      <c r="D55" s="227"/>
      <c r="E55" s="184"/>
      <c r="F55" s="183"/>
      <c r="G55" s="316"/>
      <c r="H55" s="396">
        <f>SUM(H6:H54)</f>
        <v>0</v>
      </c>
    </row>
  </sheetData>
  <sheetProtection algorithmName="SHA-512" hashValue="f21hthMZMNm/XqxNilwDO4d6sFFY6SP4SpY38R/StzM0hc9qOWMMaSlU9V8aNQQJ6HaDM9ZycY/faIqyS6O28w==" saltValue="bsCx2XrGd3MraCf1H31pEA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workbookViewId="0">
      <selection activeCell="G22" sqref="G22"/>
    </sheetView>
  </sheetViews>
  <sheetFormatPr baseColWidth="10" defaultRowHeight="15" x14ac:dyDescent="0.25"/>
  <cols>
    <col min="1" max="1" width="14.28515625" customWidth="1"/>
    <col min="2" max="2" width="14.570312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7.7109375" style="94" customWidth="1"/>
    <col min="8" max="8" width="17.7109375" style="395" customWidth="1"/>
  </cols>
  <sheetData>
    <row r="1" spans="1:12" ht="23.25" x14ac:dyDescent="0.35">
      <c r="A1" s="4" t="s">
        <v>0</v>
      </c>
      <c r="C1" s="3"/>
      <c r="D1" s="3"/>
    </row>
    <row r="2" spans="1:12" ht="18.75" x14ac:dyDescent="0.3">
      <c r="C2" s="3"/>
      <c r="D2" s="3"/>
    </row>
    <row r="3" spans="1:12" ht="18.75" x14ac:dyDescent="0.3">
      <c r="C3" s="3" t="s">
        <v>1</v>
      </c>
      <c r="D3" s="3" t="s">
        <v>882</v>
      </c>
    </row>
    <row r="4" spans="1:12" ht="15.75" thickBot="1" x14ac:dyDescent="0.3"/>
    <row r="5" spans="1:12" ht="15.75" thickBot="1" x14ac:dyDescent="0.3">
      <c r="A5" s="241" t="s">
        <v>9</v>
      </c>
      <c r="B5" s="7" t="s">
        <v>14</v>
      </c>
      <c r="C5" s="45" t="s">
        <v>2</v>
      </c>
      <c r="D5" s="129" t="s">
        <v>3</v>
      </c>
      <c r="E5" s="45" t="s">
        <v>5</v>
      </c>
      <c r="F5" s="45" t="s">
        <v>11</v>
      </c>
      <c r="G5" s="113" t="s">
        <v>1105</v>
      </c>
      <c r="H5" s="381" t="s">
        <v>1106</v>
      </c>
      <c r="J5" t="s">
        <v>1210</v>
      </c>
      <c r="K5" t="s">
        <v>1250</v>
      </c>
      <c r="L5" t="s">
        <v>1211</v>
      </c>
    </row>
    <row r="6" spans="1:12" x14ac:dyDescent="0.25">
      <c r="A6" s="11" t="s">
        <v>4</v>
      </c>
      <c r="B6" s="21" t="s">
        <v>12</v>
      </c>
      <c r="C6" s="145" t="s">
        <v>10</v>
      </c>
      <c r="D6" s="146" t="s">
        <v>883</v>
      </c>
      <c r="E6" s="146">
        <v>4</v>
      </c>
      <c r="F6" s="147">
        <v>7.53</v>
      </c>
      <c r="G6" s="138"/>
      <c r="H6" s="386">
        <f>(F6*G6)</f>
        <v>0</v>
      </c>
      <c r="J6" t="s">
        <v>1249</v>
      </c>
      <c r="K6" t="s">
        <v>1250</v>
      </c>
      <c r="L6" t="s">
        <v>1251</v>
      </c>
    </row>
    <row r="7" spans="1:12" x14ac:dyDescent="0.25">
      <c r="A7" s="11"/>
      <c r="B7" s="25"/>
      <c r="C7" s="148" t="s">
        <v>10</v>
      </c>
      <c r="D7" s="77" t="s">
        <v>884</v>
      </c>
      <c r="E7" s="77">
        <v>4</v>
      </c>
      <c r="F7" s="149">
        <v>7.78</v>
      </c>
      <c r="G7" s="128"/>
      <c r="H7" s="386">
        <f t="shared" ref="H7:H70" si="0">(F7*G7)</f>
        <v>0</v>
      </c>
      <c r="J7" t="s">
        <v>1249</v>
      </c>
      <c r="K7" t="s">
        <v>33</v>
      </c>
      <c r="L7" t="s">
        <v>1211</v>
      </c>
    </row>
    <row r="8" spans="1:12" x14ac:dyDescent="0.25">
      <c r="A8" s="5"/>
      <c r="B8" s="25"/>
      <c r="C8" s="148" t="s">
        <v>10</v>
      </c>
      <c r="D8" s="77" t="s">
        <v>885</v>
      </c>
      <c r="E8" s="77">
        <v>8</v>
      </c>
      <c r="F8" s="149">
        <v>17.25</v>
      </c>
      <c r="G8" s="128"/>
      <c r="H8" s="386">
        <f t="shared" si="0"/>
        <v>0</v>
      </c>
      <c r="I8" s="52"/>
      <c r="J8" t="s">
        <v>1210</v>
      </c>
      <c r="K8" t="s">
        <v>33</v>
      </c>
      <c r="L8" t="s">
        <v>1211</v>
      </c>
    </row>
    <row r="9" spans="1:12" x14ac:dyDescent="0.25">
      <c r="A9" s="5"/>
      <c r="B9" s="25"/>
      <c r="C9" s="148" t="s">
        <v>10</v>
      </c>
      <c r="D9" s="77" t="s">
        <v>886</v>
      </c>
      <c r="E9" s="77">
        <v>2</v>
      </c>
      <c r="F9" s="149">
        <v>4.46</v>
      </c>
      <c r="G9" s="128"/>
      <c r="H9" s="386">
        <f t="shared" si="0"/>
        <v>0</v>
      </c>
      <c r="I9" s="52"/>
    </row>
    <row r="10" spans="1:12" x14ac:dyDescent="0.25">
      <c r="A10" s="5"/>
      <c r="B10" s="25"/>
      <c r="C10" s="148" t="s">
        <v>13</v>
      </c>
      <c r="D10" s="77" t="s">
        <v>887</v>
      </c>
      <c r="E10" s="77">
        <v>7</v>
      </c>
      <c r="F10" s="149">
        <v>15.84</v>
      </c>
      <c r="G10" s="128"/>
      <c r="H10" s="386">
        <f t="shared" si="0"/>
        <v>0</v>
      </c>
      <c r="I10" s="52"/>
    </row>
    <row r="11" spans="1:12" x14ac:dyDescent="0.25">
      <c r="A11" s="5"/>
      <c r="B11" s="25"/>
      <c r="C11" s="148" t="s">
        <v>10</v>
      </c>
      <c r="D11" s="77" t="s">
        <v>887</v>
      </c>
      <c r="E11" s="77">
        <v>24</v>
      </c>
      <c r="F11" s="149">
        <v>54.32</v>
      </c>
      <c r="G11" s="128"/>
      <c r="H11" s="386">
        <f t="shared" si="0"/>
        <v>0</v>
      </c>
      <c r="I11" s="52"/>
    </row>
    <row r="12" spans="1:12" x14ac:dyDescent="0.25">
      <c r="A12" s="5"/>
      <c r="B12" s="25"/>
      <c r="C12" s="148" t="s">
        <v>10</v>
      </c>
      <c r="D12" s="77" t="s">
        <v>888</v>
      </c>
      <c r="E12" s="77">
        <v>2</v>
      </c>
      <c r="F12" s="149">
        <v>5.41</v>
      </c>
      <c r="G12" s="128"/>
      <c r="H12" s="386">
        <f t="shared" si="0"/>
        <v>0</v>
      </c>
      <c r="I12" s="52"/>
    </row>
    <row r="13" spans="1:12" x14ac:dyDescent="0.25">
      <c r="A13" s="5"/>
      <c r="B13" s="25"/>
      <c r="C13" s="148" t="s">
        <v>10</v>
      </c>
      <c r="D13" s="77" t="s">
        <v>889</v>
      </c>
      <c r="E13" s="77">
        <v>2</v>
      </c>
      <c r="F13" s="149">
        <v>4.18</v>
      </c>
      <c r="G13" s="128"/>
      <c r="H13" s="386">
        <f t="shared" si="0"/>
        <v>0</v>
      </c>
      <c r="I13" s="52"/>
    </row>
    <row r="14" spans="1:12" x14ac:dyDescent="0.25">
      <c r="A14" s="5"/>
      <c r="B14" s="25"/>
      <c r="C14" s="148" t="s">
        <v>10</v>
      </c>
      <c r="D14" s="77" t="s">
        <v>890</v>
      </c>
      <c r="E14" s="77">
        <v>2</v>
      </c>
      <c r="F14" s="149">
        <v>5.48</v>
      </c>
      <c r="G14" s="128"/>
      <c r="H14" s="386">
        <f t="shared" si="0"/>
        <v>0</v>
      </c>
      <c r="I14" s="52"/>
    </row>
    <row r="15" spans="1:12" x14ac:dyDescent="0.25">
      <c r="A15" s="5"/>
      <c r="B15" s="25"/>
      <c r="C15" s="148"/>
      <c r="D15" s="77"/>
      <c r="E15" s="77"/>
      <c r="F15" s="149"/>
      <c r="G15" s="128"/>
      <c r="H15" s="386">
        <f t="shared" si="0"/>
        <v>0</v>
      </c>
    </row>
    <row r="16" spans="1:12" x14ac:dyDescent="0.25">
      <c r="A16" s="9"/>
      <c r="B16" s="25" t="s">
        <v>17</v>
      </c>
      <c r="C16" s="148" t="s">
        <v>10</v>
      </c>
      <c r="D16" s="77" t="s">
        <v>891</v>
      </c>
      <c r="E16" s="77">
        <v>3</v>
      </c>
      <c r="F16" s="149">
        <v>1.82</v>
      </c>
      <c r="G16" s="128"/>
      <c r="H16" s="386">
        <f t="shared" si="0"/>
        <v>0</v>
      </c>
    </row>
    <row r="17" spans="1:8" x14ac:dyDescent="0.25">
      <c r="A17" s="9"/>
      <c r="B17" s="25"/>
      <c r="C17" s="148" t="s">
        <v>10</v>
      </c>
      <c r="D17" s="77" t="s">
        <v>892</v>
      </c>
      <c r="E17" s="77">
        <v>5</v>
      </c>
      <c r="F17" s="149">
        <v>22.59</v>
      </c>
      <c r="G17" s="128"/>
      <c r="H17" s="386">
        <f t="shared" si="0"/>
        <v>0</v>
      </c>
    </row>
    <row r="18" spans="1:8" x14ac:dyDescent="0.25">
      <c r="A18" s="9"/>
      <c r="B18" s="25"/>
      <c r="C18" s="148" t="s">
        <v>10</v>
      </c>
      <c r="D18" s="77" t="s">
        <v>614</v>
      </c>
      <c r="E18" s="77">
        <v>2</v>
      </c>
      <c r="F18" s="149">
        <v>9.89</v>
      </c>
      <c r="G18" s="128"/>
      <c r="H18" s="386">
        <f t="shared" si="0"/>
        <v>0</v>
      </c>
    </row>
    <row r="19" spans="1:8" x14ac:dyDescent="0.25">
      <c r="A19" s="9"/>
      <c r="B19" s="25"/>
      <c r="C19" s="148"/>
      <c r="D19" s="77"/>
      <c r="E19" s="77"/>
      <c r="F19" s="149"/>
      <c r="G19" s="128"/>
      <c r="H19" s="386">
        <f t="shared" si="0"/>
        <v>0</v>
      </c>
    </row>
    <row r="20" spans="1:8" x14ac:dyDescent="0.25">
      <c r="A20" s="9"/>
      <c r="B20" s="25" t="s">
        <v>44</v>
      </c>
      <c r="C20" s="148" t="s">
        <v>10</v>
      </c>
      <c r="D20" s="143" t="s">
        <v>71</v>
      </c>
      <c r="E20" s="77">
        <v>1</v>
      </c>
      <c r="F20" s="149">
        <v>1.69</v>
      </c>
      <c r="G20" s="128"/>
      <c r="H20" s="386">
        <f t="shared" si="0"/>
        <v>0</v>
      </c>
    </row>
    <row r="21" spans="1:8" x14ac:dyDescent="0.25">
      <c r="A21" s="9"/>
      <c r="B21" s="25"/>
      <c r="C21" s="148" t="s">
        <v>10</v>
      </c>
      <c r="D21" s="143" t="s">
        <v>893</v>
      </c>
      <c r="E21" s="77">
        <v>4</v>
      </c>
      <c r="F21" s="149">
        <v>4.62</v>
      </c>
      <c r="G21" s="128"/>
      <c r="H21" s="386">
        <f t="shared" si="0"/>
        <v>0</v>
      </c>
    </row>
    <row r="22" spans="1:8" x14ac:dyDescent="0.25">
      <c r="A22" s="9"/>
      <c r="B22" s="25"/>
      <c r="C22" s="148" t="s">
        <v>10</v>
      </c>
      <c r="D22" s="143" t="s">
        <v>894</v>
      </c>
      <c r="E22" s="77">
        <v>1</v>
      </c>
      <c r="F22" s="149">
        <v>0.51</v>
      </c>
      <c r="G22" s="128"/>
      <c r="H22" s="386">
        <f t="shared" si="0"/>
        <v>0</v>
      </c>
    </row>
    <row r="23" spans="1:8" ht="15.75" thickBot="1" x14ac:dyDescent="0.3">
      <c r="A23" s="6"/>
      <c r="B23" s="31"/>
      <c r="C23" s="150"/>
      <c r="D23" s="65"/>
      <c r="E23" s="77"/>
      <c r="F23" s="149"/>
      <c r="G23" s="128"/>
      <c r="H23" s="386">
        <f t="shared" si="0"/>
        <v>0</v>
      </c>
    </row>
    <row r="24" spans="1:8" x14ac:dyDescent="0.25">
      <c r="A24" s="12" t="s">
        <v>7</v>
      </c>
      <c r="B24" s="21" t="s">
        <v>12</v>
      </c>
      <c r="C24" s="148" t="s">
        <v>13</v>
      </c>
      <c r="D24" s="77" t="s">
        <v>895</v>
      </c>
      <c r="E24" s="77">
        <v>1</v>
      </c>
      <c r="F24" s="149">
        <v>0.75</v>
      </c>
      <c r="G24" s="128"/>
      <c r="H24" s="386">
        <f t="shared" si="0"/>
        <v>0</v>
      </c>
    </row>
    <row r="25" spans="1:8" x14ac:dyDescent="0.25">
      <c r="A25" s="5"/>
      <c r="B25" s="25"/>
      <c r="C25" s="148" t="s">
        <v>13</v>
      </c>
      <c r="D25" s="77" t="s">
        <v>896</v>
      </c>
      <c r="E25" s="77">
        <v>3</v>
      </c>
      <c r="F25" s="149">
        <v>3.57</v>
      </c>
      <c r="G25" s="128"/>
      <c r="H25" s="386">
        <f t="shared" si="0"/>
        <v>0</v>
      </c>
    </row>
    <row r="26" spans="1:8" x14ac:dyDescent="0.25">
      <c r="A26" s="5"/>
      <c r="B26" s="25"/>
      <c r="C26" s="148" t="s">
        <v>13</v>
      </c>
      <c r="D26" s="77" t="s">
        <v>897</v>
      </c>
      <c r="E26" s="77">
        <v>1</v>
      </c>
      <c r="F26" s="149">
        <v>1.42</v>
      </c>
      <c r="G26" s="128"/>
      <c r="H26" s="386">
        <f t="shared" si="0"/>
        <v>0</v>
      </c>
    </row>
    <row r="27" spans="1:8" x14ac:dyDescent="0.25">
      <c r="A27" s="5"/>
      <c r="B27" s="25"/>
      <c r="C27" s="148" t="s">
        <v>13</v>
      </c>
      <c r="D27" s="77" t="s">
        <v>898</v>
      </c>
      <c r="E27" s="77">
        <v>2</v>
      </c>
      <c r="F27" s="149">
        <v>3.28</v>
      </c>
      <c r="G27" s="128"/>
      <c r="H27" s="386">
        <f t="shared" si="0"/>
        <v>0</v>
      </c>
    </row>
    <row r="28" spans="1:8" x14ac:dyDescent="0.25">
      <c r="A28" s="5"/>
      <c r="B28" s="25"/>
      <c r="C28" s="148" t="s">
        <v>13</v>
      </c>
      <c r="D28" s="77" t="s">
        <v>899</v>
      </c>
      <c r="E28" s="77">
        <v>1</v>
      </c>
      <c r="F28" s="149">
        <v>1.8</v>
      </c>
      <c r="G28" s="128"/>
      <c r="H28" s="386">
        <f t="shared" si="0"/>
        <v>0</v>
      </c>
    </row>
    <row r="29" spans="1:8" x14ac:dyDescent="0.25">
      <c r="A29" s="5"/>
      <c r="B29" s="25"/>
      <c r="C29" s="148" t="s">
        <v>13</v>
      </c>
      <c r="D29" s="77" t="s">
        <v>900</v>
      </c>
      <c r="E29" s="77">
        <v>1</v>
      </c>
      <c r="F29" s="149">
        <v>1.87</v>
      </c>
      <c r="G29" s="128"/>
      <c r="H29" s="386">
        <f t="shared" si="0"/>
        <v>0</v>
      </c>
    </row>
    <row r="30" spans="1:8" x14ac:dyDescent="0.25">
      <c r="A30" s="5"/>
      <c r="B30" s="25"/>
      <c r="C30" s="148" t="s">
        <v>13</v>
      </c>
      <c r="D30" s="77" t="s">
        <v>901</v>
      </c>
      <c r="E30" s="77">
        <v>1</v>
      </c>
      <c r="F30" s="149">
        <v>1.89</v>
      </c>
      <c r="G30" s="128"/>
      <c r="H30" s="386">
        <f t="shared" si="0"/>
        <v>0</v>
      </c>
    </row>
    <row r="31" spans="1:8" x14ac:dyDescent="0.25">
      <c r="A31" s="5"/>
      <c r="B31" s="25"/>
      <c r="C31" s="148" t="s">
        <v>13</v>
      </c>
      <c r="D31" s="77" t="s">
        <v>902</v>
      </c>
      <c r="E31" s="77">
        <v>2</v>
      </c>
      <c r="F31" s="149">
        <v>3.8</v>
      </c>
      <c r="G31" s="128"/>
      <c r="H31" s="386">
        <f t="shared" si="0"/>
        <v>0</v>
      </c>
    </row>
    <row r="32" spans="1:8" x14ac:dyDescent="0.25">
      <c r="A32" s="5"/>
      <c r="B32" s="25"/>
      <c r="C32" s="148" t="s">
        <v>10</v>
      </c>
      <c r="D32" s="77" t="s">
        <v>903</v>
      </c>
      <c r="E32" s="77">
        <v>1</v>
      </c>
      <c r="F32" s="149">
        <v>1.97</v>
      </c>
      <c r="G32" s="128"/>
      <c r="H32" s="386">
        <f t="shared" si="0"/>
        <v>0</v>
      </c>
    </row>
    <row r="33" spans="1:8" x14ac:dyDescent="0.25">
      <c r="A33" s="5"/>
      <c r="B33" s="25"/>
      <c r="C33" s="148" t="s">
        <v>13</v>
      </c>
      <c r="D33" s="77" t="s">
        <v>904</v>
      </c>
      <c r="E33" s="77">
        <v>2</v>
      </c>
      <c r="F33" s="149">
        <v>4.28</v>
      </c>
      <c r="G33" s="128"/>
      <c r="H33" s="386">
        <f t="shared" si="0"/>
        <v>0</v>
      </c>
    </row>
    <row r="34" spans="1:8" x14ac:dyDescent="0.25">
      <c r="A34" s="5"/>
      <c r="B34" s="25"/>
      <c r="C34" s="148" t="s">
        <v>10</v>
      </c>
      <c r="D34" s="77" t="s">
        <v>905</v>
      </c>
      <c r="E34" s="77">
        <v>4</v>
      </c>
      <c r="F34" s="149">
        <v>8.64</v>
      </c>
      <c r="G34" s="128"/>
      <c r="H34" s="386">
        <f t="shared" si="0"/>
        <v>0</v>
      </c>
    </row>
    <row r="35" spans="1:8" x14ac:dyDescent="0.25">
      <c r="A35" s="5"/>
      <c r="B35" s="25"/>
      <c r="C35" s="148" t="s">
        <v>13</v>
      </c>
      <c r="D35" s="77" t="s">
        <v>906</v>
      </c>
      <c r="E35" s="77">
        <v>1</v>
      </c>
      <c r="F35" s="149">
        <v>2.2400000000000002</v>
      </c>
      <c r="G35" s="128"/>
      <c r="H35" s="386">
        <f t="shared" si="0"/>
        <v>0</v>
      </c>
    </row>
    <row r="36" spans="1:8" x14ac:dyDescent="0.25">
      <c r="A36" s="5"/>
      <c r="B36" s="25"/>
      <c r="C36" s="148" t="s">
        <v>10</v>
      </c>
      <c r="D36" s="77" t="s">
        <v>907</v>
      </c>
      <c r="E36" s="77">
        <v>7</v>
      </c>
      <c r="F36" s="149">
        <v>15.6</v>
      </c>
      <c r="G36" s="128"/>
      <c r="H36" s="386">
        <f t="shared" si="0"/>
        <v>0</v>
      </c>
    </row>
    <row r="37" spans="1:8" x14ac:dyDescent="0.25">
      <c r="A37" s="5"/>
      <c r="B37" s="25"/>
      <c r="C37" s="148" t="s">
        <v>13</v>
      </c>
      <c r="D37" s="77" t="s">
        <v>908</v>
      </c>
      <c r="E37" s="77">
        <v>2</v>
      </c>
      <c r="F37" s="149">
        <v>4.51</v>
      </c>
      <c r="G37" s="128"/>
      <c r="H37" s="386">
        <f t="shared" si="0"/>
        <v>0</v>
      </c>
    </row>
    <row r="38" spans="1:8" x14ac:dyDescent="0.25">
      <c r="A38" s="5"/>
      <c r="B38" s="25"/>
      <c r="C38" s="148" t="s">
        <v>13</v>
      </c>
      <c r="D38" s="77" t="s">
        <v>909</v>
      </c>
      <c r="E38" s="77">
        <v>5</v>
      </c>
      <c r="F38" s="149">
        <v>11.88</v>
      </c>
      <c r="G38" s="128"/>
      <c r="H38" s="386">
        <f t="shared" si="0"/>
        <v>0</v>
      </c>
    </row>
    <row r="39" spans="1:8" x14ac:dyDescent="0.25">
      <c r="A39" s="5"/>
      <c r="B39" s="25"/>
      <c r="C39" s="148" t="s">
        <v>13</v>
      </c>
      <c r="D39" s="77" t="s">
        <v>910</v>
      </c>
      <c r="E39" s="77">
        <v>1</v>
      </c>
      <c r="F39" s="149">
        <v>2.35</v>
      </c>
      <c r="G39" s="128"/>
      <c r="H39" s="386">
        <f t="shared" si="0"/>
        <v>0</v>
      </c>
    </row>
    <row r="40" spans="1:8" x14ac:dyDescent="0.25">
      <c r="A40" s="5"/>
      <c r="B40" s="25"/>
      <c r="C40" s="148" t="s">
        <v>10</v>
      </c>
      <c r="D40" s="77" t="s">
        <v>910</v>
      </c>
      <c r="E40" s="77">
        <v>1</v>
      </c>
      <c r="F40" s="149">
        <v>2.35</v>
      </c>
      <c r="G40" s="128"/>
      <c r="H40" s="386">
        <f t="shared" si="0"/>
        <v>0</v>
      </c>
    </row>
    <row r="41" spans="1:8" x14ac:dyDescent="0.25">
      <c r="A41" s="5"/>
      <c r="B41" s="25"/>
      <c r="C41" s="148" t="s">
        <v>13</v>
      </c>
      <c r="D41" s="77" t="s">
        <v>911</v>
      </c>
      <c r="E41" s="77">
        <v>1</v>
      </c>
      <c r="F41" s="149">
        <v>2.42</v>
      </c>
      <c r="G41" s="128"/>
      <c r="H41" s="386">
        <f t="shared" si="0"/>
        <v>0</v>
      </c>
    </row>
    <row r="42" spans="1:8" x14ac:dyDescent="0.25">
      <c r="A42" s="5"/>
      <c r="B42" s="25"/>
      <c r="C42" s="148" t="s">
        <v>13</v>
      </c>
      <c r="D42" s="77" t="s">
        <v>912</v>
      </c>
      <c r="E42" s="77">
        <v>1</v>
      </c>
      <c r="F42" s="149">
        <v>2.4700000000000002</v>
      </c>
      <c r="G42" s="128"/>
      <c r="H42" s="386">
        <f t="shared" si="0"/>
        <v>0</v>
      </c>
    </row>
    <row r="43" spans="1:8" x14ac:dyDescent="0.25">
      <c r="A43" s="5"/>
      <c r="B43" s="25"/>
      <c r="C43" s="148" t="s">
        <v>10</v>
      </c>
      <c r="D43" s="77" t="s">
        <v>912</v>
      </c>
      <c r="E43" s="77">
        <v>1</v>
      </c>
      <c r="F43" s="149">
        <v>2.4700000000000002</v>
      </c>
      <c r="G43" s="128"/>
      <c r="H43" s="386">
        <f t="shared" si="0"/>
        <v>0</v>
      </c>
    </row>
    <row r="44" spans="1:8" x14ac:dyDescent="0.25">
      <c r="A44" s="5"/>
      <c r="B44" s="25"/>
      <c r="C44" s="148" t="s">
        <v>13</v>
      </c>
      <c r="D44" s="77" t="s">
        <v>913</v>
      </c>
      <c r="E44" s="77">
        <v>38</v>
      </c>
      <c r="F44" s="149">
        <v>94.88</v>
      </c>
      <c r="G44" s="128"/>
      <c r="H44" s="386">
        <f t="shared" si="0"/>
        <v>0</v>
      </c>
    </row>
    <row r="45" spans="1:8" x14ac:dyDescent="0.25">
      <c r="A45" s="5"/>
      <c r="B45" s="25"/>
      <c r="C45" s="148" t="s">
        <v>10</v>
      </c>
      <c r="D45" s="77" t="s">
        <v>913</v>
      </c>
      <c r="E45" s="77">
        <v>1</v>
      </c>
      <c r="F45" s="149">
        <v>2.5</v>
      </c>
      <c r="G45" s="128"/>
      <c r="H45" s="386">
        <f t="shared" si="0"/>
        <v>0</v>
      </c>
    </row>
    <row r="46" spans="1:8" x14ac:dyDescent="0.25">
      <c r="A46" s="5"/>
      <c r="B46" s="25"/>
      <c r="C46" s="148" t="s">
        <v>13</v>
      </c>
      <c r="D46" s="77" t="s">
        <v>914</v>
      </c>
      <c r="E46" s="77">
        <v>1</v>
      </c>
      <c r="F46" s="149">
        <v>2.5299999999999998</v>
      </c>
      <c r="G46" s="128"/>
      <c r="H46" s="386">
        <f t="shared" si="0"/>
        <v>0</v>
      </c>
    </row>
    <row r="47" spans="1:8" x14ac:dyDescent="0.25">
      <c r="A47" s="5"/>
      <c r="B47" s="25"/>
      <c r="C47" s="148" t="s">
        <v>10</v>
      </c>
      <c r="D47" s="77" t="s">
        <v>915</v>
      </c>
      <c r="E47" s="77">
        <v>1</v>
      </c>
      <c r="F47" s="149">
        <v>2.56</v>
      </c>
      <c r="G47" s="128"/>
      <c r="H47" s="386">
        <f t="shared" si="0"/>
        <v>0</v>
      </c>
    </row>
    <row r="48" spans="1:8" x14ac:dyDescent="0.25">
      <c r="A48" s="5"/>
      <c r="B48" s="25"/>
      <c r="C48" s="148" t="s">
        <v>10</v>
      </c>
      <c r="D48" s="77" t="s">
        <v>916</v>
      </c>
      <c r="E48" s="77">
        <v>1</v>
      </c>
      <c r="F48" s="149">
        <v>2.59</v>
      </c>
      <c r="G48" s="128"/>
      <c r="H48" s="386">
        <f t="shared" si="0"/>
        <v>0</v>
      </c>
    </row>
    <row r="49" spans="1:8" x14ac:dyDescent="0.25">
      <c r="A49" s="5"/>
      <c r="B49" s="25"/>
      <c r="C49" s="148" t="s">
        <v>13</v>
      </c>
      <c r="D49" s="77" t="s">
        <v>917</v>
      </c>
      <c r="E49" s="77">
        <v>4</v>
      </c>
      <c r="F49" s="149">
        <v>10.41</v>
      </c>
      <c r="G49" s="128"/>
      <c r="H49" s="386">
        <f t="shared" si="0"/>
        <v>0</v>
      </c>
    </row>
    <row r="50" spans="1:8" x14ac:dyDescent="0.25">
      <c r="A50" s="5"/>
      <c r="B50" s="25"/>
      <c r="C50" s="148" t="s">
        <v>13</v>
      </c>
      <c r="D50" s="77" t="s">
        <v>918</v>
      </c>
      <c r="E50" s="77">
        <v>1</v>
      </c>
      <c r="F50" s="149">
        <v>2.63</v>
      </c>
      <c r="G50" s="128"/>
      <c r="H50" s="386">
        <f t="shared" si="0"/>
        <v>0</v>
      </c>
    </row>
    <row r="51" spans="1:8" x14ac:dyDescent="0.25">
      <c r="A51" s="5"/>
      <c r="B51" s="25"/>
      <c r="C51" s="148" t="s">
        <v>13</v>
      </c>
      <c r="D51" s="77" t="s">
        <v>778</v>
      </c>
      <c r="E51" s="77">
        <v>2</v>
      </c>
      <c r="F51" s="149">
        <v>5.44</v>
      </c>
      <c r="G51" s="128"/>
      <c r="H51" s="386">
        <f t="shared" si="0"/>
        <v>0</v>
      </c>
    </row>
    <row r="52" spans="1:8" x14ac:dyDescent="0.25">
      <c r="A52" s="5"/>
      <c r="B52" s="25"/>
      <c r="C52" s="148" t="s">
        <v>13</v>
      </c>
      <c r="D52" s="77" t="s">
        <v>919</v>
      </c>
      <c r="E52" s="77">
        <v>1</v>
      </c>
      <c r="F52" s="149">
        <v>2.89</v>
      </c>
      <c r="G52" s="128"/>
      <c r="H52" s="386">
        <f t="shared" si="0"/>
        <v>0</v>
      </c>
    </row>
    <row r="53" spans="1:8" x14ac:dyDescent="0.25">
      <c r="A53" s="5"/>
      <c r="B53" s="25"/>
      <c r="C53" s="148" t="s">
        <v>13</v>
      </c>
      <c r="D53" s="77" t="s">
        <v>920</v>
      </c>
      <c r="E53" s="77">
        <v>1</v>
      </c>
      <c r="F53" s="149">
        <v>2.92</v>
      </c>
      <c r="G53" s="128"/>
      <c r="H53" s="386">
        <f t="shared" si="0"/>
        <v>0</v>
      </c>
    </row>
    <row r="54" spans="1:8" x14ac:dyDescent="0.25">
      <c r="A54" s="5"/>
      <c r="B54" s="25"/>
      <c r="C54" s="148" t="s">
        <v>10</v>
      </c>
      <c r="D54" s="77" t="s">
        <v>920</v>
      </c>
      <c r="E54" s="77">
        <v>1</v>
      </c>
      <c r="F54" s="149">
        <v>2.95</v>
      </c>
      <c r="G54" s="128"/>
      <c r="H54" s="386">
        <f t="shared" si="0"/>
        <v>0</v>
      </c>
    </row>
    <row r="55" spans="1:8" x14ac:dyDescent="0.25">
      <c r="A55" s="5"/>
      <c r="B55" s="25"/>
      <c r="C55" s="148" t="s">
        <v>13</v>
      </c>
      <c r="D55" s="77" t="s">
        <v>921</v>
      </c>
      <c r="E55" s="77">
        <v>1</v>
      </c>
      <c r="F55" s="149">
        <v>2.99</v>
      </c>
      <c r="G55" s="128"/>
      <c r="H55" s="386">
        <f t="shared" si="0"/>
        <v>0</v>
      </c>
    </row>
    <row r="56" spans="1:8" x14ac:dyDescent="0.25">
      <c r="A56" s="5"/>
      <c r="B56" s="25"/>
      <c r="C56" s="148" t="s">
        <v>10</v>
      </c>
      <c r="D56" s="77" t="s">
        <v>922</v>
      </c>
      <c r="E56" s="77">
        <v>1</v>
      </c>
      <c r="F56" s="149">
        <v>2.99</v>
      </c>
      <c r="G56" s="128"/>
      <c r="H56" s="386">
        <f t="shared" si="0"/>
        <v>0</v>
      </c>
    </row>
    <row r="57" spans="1:8" x14ac:dyDescent="0.25">
      <c r="A57" s="5"/>
      <c r="B57" s="25"/>
      <c r="C57" s="148" t="s">
        <v>10</v>
      </c>
      <c r="D57" s="77" t="s">
        <v>923</v>
      </c>
      <c r="E57" s="77">
        <v>2</v>
      </c>
      <c r="F57" s="149">
        <v>6.09</v>
      </c>
      <c r="G57" s="128"/>
      <c r="H57" s="386">
        <f t="shared" si="0"/>
        <v>0</v>
      </c>
    </row>
    <row r="58" spans="1:8" x14ac:dyDescent="0.25">
      <c r="A58" s="5"/>
      <c r="B58" s="25"/>
      <c r="C58" s="148" t="s">
        <v>10</v>
      </c>
      <c r="D58" s="77" t="s">
        <v>924</v>
      </c>
      <c r="E58" s="77">
        <v>1</v>
      </c>
      <c r="F58" s="149">
        <v>3.1</v>
      </c>
      <c r="G58" s="128"/>
      <c r="H58" s="386">
        <f t="shared" si="0"/>
        <v>0</v>
      </c>
    </row>
    <row r="59" spans="1:8" x14ac:dyDescent="0.25">
      <c r="A59" s="5"/>
      <c r="B59" s="25"/>
      <c r="C59" s="148" t="s">
        <v>13</v>
      </c>
      <c r="D59" s="77" t="s">
        <v>925</v>
      </c>
      <c r="E59" s="77">
        <v>1</v>
      </c>
      <c r="F59" s="149">
        <v>3.28</v>
      </c>
      <c r="G59" s="128"/>
      <c r="H59" s="386">
        <f t="shared" si="0"/>
        <v>0</v>
      </c>
    </row>
    <row r="60" spans="1:8" x14ac:dyDescent="0.25">
      <c r="A60" s="5"/>
      <c r="B60" s="25"/>
      <c r="C60" s="148" t="s">
        <v>13</v>
      </c>
      <c r="D60" s="77" t="s">
        <v>926</v>
      </c>
      <c r="E60" s="77">
        <v>1</v>
      </c>
      <c r="F60" s="149">
        <v>3.31</v>
      </c>
      <c r="G60" s="128"/>
      <c r="H60" s="386">
        <f t="shared" si="0"/>
        <v>0</v>
      </c>
    </row>
    <row r="61" spans="1:8" x14ac:dyDescent="0.25">
      <c r="A61" s="5"/>
      <c r="B61" s="25"/>
      <c r="C61" s="148" t="s">
        <v>13</v>
      </c>
      <c r="D61" s="77" t="s">
        <v>927</v>
      </c>
      <c r="E61" s="77">
        <v>2</v>
      </c>
      <c r="F61" s="149">
        <v>6.75</v>
      </c>
      <c r="G61" s="128"/>
      <c r="H61" s="386">
        <f t="shared" si="0"/>
        <v>0</v>
      </c>
    </row>
    <row r="62" spans="1:8" x14ac:dyDescent="0.25">
      <c r="A62" s="5"/>
      <c r="B62" s="25"/>
      <c r="C62" s="148" t="s">
        <v>13</v>
      </c>
      <c r="D62" s="77" t="s">
        <v>928</v>
      </c>
      <c r="E62" s="77">
        <v>1</v>
      </c>
      <c r="F62" s="149">
        <v>3.4</v>
      </c>
      <c r="G62" s="128"/>
      <c r="H62" s="386">
        <f t="shared" si="0"/>
        <v>0</v>
      </c>
    </row>
    <row r="63" spans="1:8" x14ac:dyDescent="0.25">
      <c r="A63" s="5"/>
      <c r="B63" s="25"/>
      <c r="C63" s="148" t="s">
        <v>13</v>
      </c>
      <c r="D63" s="77" t="s">
        <v>929</v>
      </c>
      <c r="E63" s="77">
        <v>1</v>
      </c>
      <c r="F63" s="149">
        <v>5.0599999999999996</v>
      </c>
      <c r="G63" s="128"/>
      <c r="H63" s="386">
        <f t="shared" si="0"/>
        <v>0</v>
      </c>
    </row>
    <row r="64" spans="1:8" x14ac:dyDescent="0.25">
      <c r="A64" s="5"/>
      <c r="B64" s="25"/>
      <c r="C64" s="148" t="s">
        <v>13</v>
      </c>
      <c r="D64" s="77" t="s">
        <v>930</v>
      </c>
      <c r="E64" s="77">
        <v>1</v>
      </c>
      <c r="F64" s="149">
        <v>3.53</v>
      </c>
      <c r="G64" s="128"/>
      <c r="H64" s="386">
        <f t="shared" si="0"/>
        <v>0</v>
      </c>
    </row>
    <row r="65" spans="1:8" x14ac:dyDescent="0.25">
      <c r="A65" s="5"/>
      <c r="B65" s="25"/>
      <c r="C65" s="148" t="s">
        <v>13</v>
      </c>
      <c r="D65" s="77" t="s">
        <v>931</v>
      </c>
      <c r="E65" s="77">
        <v>2</v>
      </c>
      <c r="F65" s="149">
        <v>7.12</v>
      </c>
      <c r="G65" s="156"/>
      <c r="H65" s="386">
        <f t="shared" si="0"/>
        <v>0</v>
      </c>
    </row>
    <row r="66" spans="1:8" x14ac:dyDescent="0.25">
      <c r="A66" s="5"/>
      <c r="B66" s="25"/>
      <c r="C66" s="134" t="s">
        <v>10</v>
      </c>
      <c r="D66" s="43" t="s">
        <v>932</v>
      </c>
      <c r="E66" s="43">
        <v>2</v>
      </c>
      <c r="F66" s="135">
        <v>5.88</v>
      </c>
      <c r="G66" s="156"/>
      <c r="H66" s="386">
        <f t="shared" si="0"/>
        <v>0</v>
      </c>
    </row>
    <row r="67" spans="1:8" x14ac:dyDescent="0.25">
      <c r="A67" s="5"/>
      <c r="B67" s="25"/>
      <c r="C67" s="134" t="s">
        <v>13</v>
      </c>
      <c r="D67" s="43" t="s">
        <v>933</v>
      </c>
      <c r="E67" s="43">
        <v>1</v>
      </c>
      <c r="F67" s="135">
        <v>3.7</v>
      </c>
      <c r="G67" s="162"/>
      <c r="H67" s="386">
        <f t="shared" si="0"/>
        <v>0</v>
      </c>
    </row>
    <row r="68" spans="1:8" x14ac:dyDescent="0.25">
      <c r="A68" s="5"/>
      <c r="B68" s="25"/>
      <c r="C68" s="134" t="s">
        <v>13</v>
      </c>
      <c r="D68" s="43" t="s">
        <v>934</v>
      </c>
      <c r="E68" s="43">
        <v>1</v>
      </c>
      <c r="F68" s="135">
        <v>3.7</v>
      </c>
      <c r="G68" s="162"/>
      <c r="H68" s="386">
        <f t="shared" si="0"/>
        <v>0</v>
      </c>
    </row>
    <row r="69" spans="1:8" x14ac:dyDescent="0.25">
      <c r="A69" s="5"/>
      <c r="B69" s="25"/>
      <c r="C69" s="134" t="s">
        <v>13</v>
      </c>
      <c r="D69" s="43" t="s">
        <v>935</v>
      </c>
      <c r="E69" s="43">
        <v>1</v>
      </c>
      <c r="F69" s="135">
        <v>3.73</v>
      </c>
      <c r="G69" s="162"/>
      <c r="H69" s="386">
        <f t="shared" si="0"/>
        <v>0</v>
      </c>
    </row>
    <row r="70" spans="1:8" x14ac:dyDescent="0.25">
      <c r="A70" s="5"/>
      <c r="B70" s="25"/>
      <c r="C70" s="134" t="s">
        <v>13</v>
      </c>
      <c r="D70" s="43" t="s">
        <v>936</v>
      </c>
      <c r="E70" s="43">
        <v>1</v>
      </c>
      <c r="F70" s="135">
        <v>3.9</v>
      </c>
      <c r="G70" s="162"/>
      <c r="H70" s="386">
        <f t="shared" si="0"/>
        <v>0</v>
      </c>
    </row>
    <row r="71" spans="1:8" x14ac:dyDescent="0.25">
      <c r="A71" s="5"/>
      <c r="B71" s="25"/>
      <c r="C71" s="134" t="s">
        <v>13</v>
      </c>
      <c r="D71" s="43" t="s">
        <v>937</v>
      </c>
      <c r="E71" s="43">
        <v>1</v>
      </c>
      <c r="F71" s="135">
        <v>4.03</v>
      </c>
      <c r="G71" s="162"/>
      <c r="H71" s="386">
        <f t="shared" ref="H71:H134" si="1">(F71*G71)</f>
        <v>0</v>
      </c>
    </row>
    <row r="72" spans="1:8" x14ac:dyDescent="0.25">
      <c r="A72" s="5"/>
      <c r="B72" s="25"/>
      <c r="C72" s="134" t="s">
        <v>13</v>
      </c>
      <c r="D72" s="43" t="s">
        <v>938</v>
      </c>
      <c r="E72" s="43">
        <v>1</v>
      </c>
      <c r="F72" s="135">
        <v>4.05</v>
      </c>
      <c r="G72" s="162"/>
      <c r="H72" s="386">
        <f t="shared" si="1"/>
        <v>0</v>
      </c>
    </row>
    <row r="73" spans="1:8" x14ac:dyDescent="0.25">
      <c r="A73" s="5"/>
      <c r="B73" s="25"/>
      <c r="C73" s="134" t="s">
        <v>13</v>
      </c>
      <c r="D73" s="43" t="s">
        <v>939</v>
      </c>
      <c r="E73" s="43">
        <v>1</v>
      </c>
      <c r="F73" s="135">
        <v>4.0999999999999996</v>
      </c>
      <c r="G73" s="162"/>
      <c r="H73" s="386">
        <f t="shared" si="1"/>
        <v>0</v>
      </c>
    </row>
    <row r="74" spans="1:8" x14ac:dyDescent="0.25">
      <c r="A74" s="5"/>
      <c r="B74" s="25"/>
      <c r="C74" s="134" t="s">
        <v>13</v>
      </c>
      <c r="D74" s="43" t="s">
        <v>940</v>
      </c>
      <c r="E74" s="43">
        <v>1</v>
      </c>
      <c r="F74" s="135">
        <v>5.05</v>
      </c>
      <c r="G74" s="162"/>
      <c r="H74" s="386">
        <f t="shared" si="1"/>
        <v>0</v>
      </c>
    </row>
    <row r="75" spans="1:8" x14ac:dyDescent="0.25">
      <c r="A75" s="5"/>
      <c r="B75" s="25"/>
      <c r="C75" s="134" t="s">
        <v>13</v>
      </c>
      <c r="D75" s="43" t="s">
        <v>941</v>
      </c>
      <c r="E75" s="43">
        <v>1</v>
      </c>
      <c r="F75" s="135">
        <v>5.13</v>
      </c>
      <c r="G75" s="162"/>
      <c r="H75" s="386">
        <f t="shared" si="1"/>
        <v>0</v>
      </c>
    </row>
    <row r="76" spans="1:8" x14ac:dyDescent="0.25">
      <c r="A76" s="5"/>
      <c r="B76" s="25"/>
      <c r="C76" s="134"/>
      <c r="D76" s="43"/>
      <c r="E76" s="43"/>
      <c r="F76" s="135"/>
      <c r="G76" s="162"/>
      <c r="H76" s="386">
        <f t="shared" si="1"/>
        <v>0</v>
      </c>
    </row>
    <row r="77" spans="1:8" x14ac:dyDescent="0.25">
      <c r="A77" s="5"/>
      <c r="B77" s="25" t="s">
        <v>44</v>
      </c>
      <c r="C77" s="134" t="s">
        <v>10</v>
      </c>
      <c r="D77" s="43" t="s">
        <v>942</v>
      </c>
      <c r="E77" s="43">
        <v>2</v>
      </c>
      <c r="F77" s="135">
        <v>3.66</v>
      </c>
      <c r="G77" s="162"/>
      <c r="H77" s="386">
        <f t="shared" si="1"/>
        <v>0</v>
      </c>
    </row>
    <row r="78" spans="1:8" x14ac:dyDescent="0.25">
      <c r="A78" s="5"/>
      <c r="B78" s="25"/>
      <c r="C78" s="134" t="s">
        <v>10</v>
      </c>
      <c r="D78" s="43" t="s">
        <v>943</v>
      </c>
      <c r="E78" s="43">
        <v>2</v>
      </c>
      <c r="F78" s="135">
        <v>1.45</v>
      </c>
      <c r="G78" s="162"/>
      <c r="H78" s="386">
        <f t="shared" si="1"/>
        <v>0</v>
      </c>
    </row>
    <row r="79" spans="1:8" x14ac:dyDescent="0.25">
      <c r="A79" s="5"/>
      <c r="B79" s="25"/>
      <c r="C79" s="134" t="s">
        <v>10</v>
      </c>
      <c r="D79" s="43" t="s">
        <v>944</v>
      </c>
      <c r="E79" s="43">
        <v>1</v>
      </c>
      <c r="F79" s="135">
        <v>1.41</v>
      </c>
      <c r="G79" s="162"/>
      <c r="H79" s="386">
        <f t="shared" si="1"/>
        <v>0</v>
      </c>
    </row>
    <row r="80" spans="1:8" x14ac:dyDescent="0.25">
      <c r="A80" s="5"/>
      <c r="B80" s="25"/>
      <c r="C80" s="134" t="s">
        <v>13</v>
      </c>
      <c r="D80" s="43" t="s">
        <v>945</v>
      </c>
      <c r="E80" s="43">
        <v>1</v>
      </c>
      <c r="F80" s="135">
        <v>2.17</v>
      </c>
      <c r="G80" s="162"/>
      <c r="H80" s="386">
        <f t="shared" si="1"/>
        <v>0</v>
      </c>
    </row>
    <row r="81" spans="1:8" x14ac:dyDescent="0.25">
      <c r="A81" s="5"/>
      <c r="B81" s="25"/>
      <c r="C81" s="134" t="s">
        <v>10</v>
      </c>
      <c r="D81" s="43" t="s">
        <v>946</v>
      </c>
      <c r="E81" s="43">
        <v>1</v>
      </c>
      <c r="F81" s="135">
        <v>2.87</v>
      </c>
      <c r="G81" s="162"/>
      <c r="H81" s="386">
        <f t="shared" si="1"/>
        <v>0</v>
      </c>
    </row>
    <row r="82" spans="1:8" x14ac:dyDescent="0.25">
      <c r="A82" s="5"/>
      <c r="B82" s="25"/>
      <c r="C82" s="134"/>
      <c r="D82" s="43"/>
      <c r="E82" s="43"/>
      <c r="F82" s="135"/>
      <c r="G82" s="162"/>
      <c r="H82" s="386">
        <f t="shared" si="1"/>
        <v>0</v>
      </c>
    </row>
    <row r="83" spans="1:8" x14ac:dyDescent="0.25">
      <c r="A83" s="9"/>
      <c r="B83" s="25" t="s">
        <v>17</v>
      </c>
      <c r="C83" s="134" t="s">
        <v>10</v>
      </c>
      <c r="D83" s="43" t="s">
        <v>231</v>
      </c>
      <c r="E83" s="43">
        <v>1</v>
      </c>
      <c r="F83" s="135">
        <v>2.16</v>
      </c>
      <c r="G83" s="162"/>
      <c r="H83" s="386">
        <f t="shared" si="1"/>
        <v>0</v>
      </c>
    </row>
    <row r="84" spans="1:8" x14ac:dyDescent="0.25">
      <c r="A84" s="5"/>
      <c r="B84" s="25"/>
      <c r="C84" s="134" t="s">
        <v>10</v>
      </c>
      <c r="D84" s="43" t="s">
        <v>75</v>
      </c>
      <c r="E84" s="43">
        <v>3</v>
      </c>
      <c r="F84" s="135">
        <v>7.27</v>
      </c>
      <c r="G84" s="162"/>
      <c r="H84" s="386">
        <f t="shared" si="1"/>
        <v>0</v>
      </c>
    </row>
    <row r="85" spans="1:8" x14ac:dyDescent="0.25">
      <c r="A85" s="5"/>
      <c r="B85" s="25"/>
      <c r="C85" s="134" t="s">
        <v>10</v>
      </c>
      <c r="D85" s="43" t="s">
        <v>947</v>
      </c>
      <c r="E85" s="43">
        <v>1</v>
      </c>
      <c r="F85" s="135">
        <v>2.78</v>
      </c>
      <c r="G85" s="162"/>
      <c r="H85" s="386">
        <f t="shared" si="1"/>
        <v>0</v>
      </c>
    </row>
    <row r="86" spans="1:8" x14ac:dyDescent="0.25">
      <c r="A86" s="5"/>
      <c r="B86" s="25"/>
      <c r="C86" s="134" t="s">
        <v>10</v>
      </c>
      <c r="D86" s="43" t="s">
        <v>948</v>
      </c>
      <c r="E86" s="43">
        <v>2</v>
      </c>
      <c r="F86" s="135">
        <v>9.44</v>
      </c>
      <c r="G86" s="162"/>
      <c r="H86" s="386">
        <f t="shared" si="1"/>
        <v>0</v>
      </c>
    </row>
    <row r="87" spans="1:8" x14ac:dyDescent="0.25">
      <c r="A87" s="5"/>
      <c r="B87" s="25"/>
      <c r="C87" s="134" t="s">
        <v>10</v>
      </c>
      <c r="D87" s="43" t="s">
        <v>949</v>
      </c>
      <c r="E87" s="43">
        <v>2</v>
      </c>
      <c r="F87" s="135">
        <v>9.65</v>
      </c>
      <c r="G87" s="162"/>
      <c r="H87" s="386">
        <f t="shared" si="1"/>
        <v>0</v>
      </c>
    </row>
    <row r="88" spans="1:8" x14ac:dyDescent="0.25">
      <c r="A88" s="5"/>
      <c r="B88" s="25"/>
      <c r="C88" s="134" t="s">
        <v>10</v>
      </c>
      <c r="D88" s="43" t="s">
        <v>950</v>
      </c>
      <c r="E88" s="43">
        <v>1</v>
      </c>
      <c r="F88" s="135">
        <v>5.1100000000000003</v>
      </c>
      <c r="G88" s="162"/>
      <c r="H88" s="386">
        <f t="shared" si="1"/>
        <v>0</v>
      </c>
    </row>
    <row r="89" spans="1:8" x14ac:dyDescent="0.25">
      <c r="A89" s="5"/>
      <c r="B89" s="25"/>
      <c r="C89" s="134" t="s">
        <v>10</v>
      </c>
      <c r="D89" s="43" t="s">
        <v>951</v>
      </c>
      <c r="E89" s="43">
        <v>1</v>
      </c>
      <c r="F89" s="135">
        <v>5.09</v>
      </c>
      <c r="G89" s="162"/>
      <c r="H89" s="386">
        <f t="shared" si="1"/>
        <v>0</v>
      </c>
    </row>
    <row r="90" spans="1:8" x14ac:dyDescent="0.25">
      <c r="A90" s="5"/>
      <c r="B90" s="25"/>
      <c r="C90" s="134" t="s">
        <v>10</v>
      </c>
      <c r="D90" s="43" t="s">
        <v>952</v>
      </c>
      <c r="E90" s="43">
        <v>2</v>
      </c>
      <c r="F90" s="135">
        <v>10.68</v>
      </c>
      <c r="G90" s="162"/>
      <c r="H90" s="386">
        <f t="shared" si="1"/>
        <v>0</v>
      </c>
    </row>
    <row r="91" spans="1:8" x14ac:dyDescent="0.25">
      <c r="A91" s="5"/>
      <c r="B91" s="25"/>
      <c r="C91" s="134" t="s">
        <v>10</v>
      </c>
      <c r="D91" s="43" t="s">
        <v>953</v>
      </c>
      <c r="E91" s="43">
        <v>1</v>
      </c>
      <c r="F91" s="135">
        <v>6.24</v>
      </c>
      <c r="G91" s="162"/>
      <c r="H91" s="386">
        <f t="shared" si="1"/>
        <v>0</v>
      </c>
    </row>
    <row r="92" spans="1:8" x14ac:dyDescent="0.25">
      <c r="A92" s="5"/>
      <c r="B92" s="25"/>
      <c r="C92" s="134"/>
      <c r="D92" s="43"/>
      <c r="E92" s="43"/>
      <c r="F92" s="135"/>
      <c r="G92" s="162"/>
      <c r="H92" s="386">
        <f t="shared" si="1"/>
        <v>0</v>
      </c>
    </row>
    <row r="93" spans="1:8" x14ac:dyDescent="0.25">
      <c r="A93" s="5"/>
      <c r="B93" s="25" t="s">
        <v>954</v>
      </c>
      <c r="C93" s="134" t="s">
        <v>10</v>
      </c>
      <c r="D93" s="43" t="s">
        <v>955</v>
      </c>
      <c r="E93" s="43">
        <v>1</v>
      </c>
      <c r="F93" s="135">
        <v>5.12</v>
      </c>
      <c r="G93" s="162"/>
      <c r="H93" s="386">
        <f t="shared" si="1"/>
        <v>0</v>
      </c>
    </row>
    <row r="94" spans="1:8" x14ac:dyDescent="0.25">
      <c r="A94" s="5"/>
      <c r="B94" s="25" t="s">
        <v>44</v>
      </c>
      <c r="C94" s="134" t="s">
        <v>10</v>
      </c>
      <c r="D94" s="43" t="s">
        <v>956</v>
      </c>
      <c r="E94" s="43">
        <v>1</v>
      </c>
      <c r="F94" s="135">
        <v>13.39</v>
      </c>
      <c r="G94" s="162"/>
      <c r="H94" s="386">
        <f t="shared" si="1"/>
        <v>0</v>
      </c>
    </row>
    <row r="95" spans="1:8" x14ac:dyDescent="0.25">
      <c r="A95" s="5"/>
      <c r="B95" s="25"/>
      <c r="C95" s="134" t="s">
        <v>10</v>
      </c>
      <c r="D95" s="43" t="s">
        <v>957</v>
      </c>
      <c r="E95" s="43">
        <v>1</v>
      </c>
      <c r="F95" s="135">
        <v>20.41</v>
      </c>
      <c r="G95" s="162"/>
      <c r="H95" s="386">
        <f t="shared" si="1"/>
        <v>0</v>
      </c>
    </row>
    <row r="96" spans="1:8" x14ac:dyDescent="0.25">
      <c r="A96" s="5"/>
      <c r="B96" s="25"/>
      <c r="C96" s="134"/>
      <c r="D96" s="43"/>
      <c r="E96" s="43"/>
      <c r="F96" s="135"/>
      <c r="G96" s="162"/>
      <c r="H96" s="386">
        <f t="shared" si="1"/>
        <v>0</v>
      </c>
    </row>
    <row r="97" spans="1:8" x14ac:dyDescent="0.25">
      <c r="A97" s="5"/>
      <c r="B97" s="25"/>
      <c r="C97" s="134"/>
      <c r="D97" s="43"/>
      <c r="E97" s="43"/>
      <c r="F97" s="135"/>
      <c r="G97" s="162"/>
      <c r="H97" s="386">
        <f t="shared" si="1"/>
        <v>0</v>
      </c>
    </row>
    <row r="98" spans="1:8" x14ac:dyDescent="0.25">
      <c r="A98" s="5"/>
      <c r="B98" s="25" t="s">
        <v>34</v>
      </c>
      <c r="C98" s="134" t="s">
        <v>13</v>
      </c>
      <c r="D98" s="43" t="s">
        <v>958</v>
      </c>
      <c r="E98" s="43">
        <v>3</v>
      </c>
      <c r="F98" s="135">
        <v>14.55</v>
      </c>
      <c r="G98" s="162"/>
      <c r="H98" s="386">
        <f t="shared" si="1"/>
        <v>0</v>
      </c>
    </row>
    <row r="99" spans="1:8" x14ac:dyDescent="0.25">
      <c r="A99" s="5"/>
      <c r="B99" s="25"/>
      <c r="C99" s="134" t="s">
        <v>13</v>
      </c>
      <c r="D99" s="43" t="s">
        <v>929</v>
      </c>
      <c r="E99" s="43">
        <v>1</v>
      </c>
      <c r="F99" s="135">
        <v>5.0599999999999996</v>
      </c>
      <c r="G99" s="162"/>
      <c r="H99" s="386">
        <f t="shared" si="1"/>
        <v>0</v>
      </c>
    </row>
    <row r="100" spans="1:8" x14ac:dyDescent="0.25">
      <c r="A100" s="5"/>
      <c r="B100" s="25"/>
      <c r="C100" s="134" t="s">
        <v>13</v>
      </c>
      <c r="D100" s="43" t="s">
        <v>959</v>
      </c>
      <c r="E100" s="43">
        <v>2</v>
      </c>
      <c r="F100" s="135">
        <v>15.56</v>
      </c>
      <c r="G100" s="162"/>
      <c r="H100" s="386">
        <f t="shared" si="1"/>
        <v>0</v>
      </c>
    </row>
    <row r="101" spans="1:8" x14ac:dyDescent="0.25">
      <c r="A101" s="5"/>
      <c r="B101" s="25"/>
      <c r="C101" s="134"/>
      <c r="D101" s="43"/>
      <c r="E101" s="43"/>
      <c r="F101" s="135"/>
      <c r="G101" s="162"/>
      <c r="H101" s="386">
        <f t="shared" si="1"/>
        <v>0</v>
      </c>
    </row>
    <row r="102" spans="1:8" x14ac:dyDescent="0.25">
      <c r="A102" s="5"/>
      <c r="B102" s="25" t="s">
        <v>960</v>
      </c>
      <c r="C102" s="134" t="s">
        <v>10</v>
      </c>
      <c r="D102" s="43" t="s">
        <v>961</v>
      </c>
      <c r="E102" s="43">
        <v>1</v>
      </c>
      <c r="F102" s="135">
        <v>37.5</v>
      </c>
      <c r="G102" s="162"/>
      <c r="H102" s="386">
        <f t="shared" si="1"/>
        <v>0</v>
      </c>
    </row>
    <row r="103" spans="1:8" x14ac:dyDescent="0.25">
      <c r="A103" s="5"/>
      <c r="B103" s="25"/>
      <c r="C103" s="134"/>
      <c r="D103" s="43"/>
      <c r="E103" s="43"/>
      <c r="F103" s="135"/>
      <c r="G103" s="162"/>
      <c r="H103" s="386">
        <f t="shared" si="1"/>
        <v>0</v>
      </c>
    </row>
    <row r="104" spans="1:8" x14ac:dyDescent="0.25">
      <c r="A104" s="93"/>
      <c r="B104" s="84" t="s">
        <v>33</v>
      </c>
      <c r="C104" s="140" t="s">
        <v>13</v>
      </c>
      <c r="D104" s="139" t="s">
        <v>962</v>
      </c>
      <c r="E104" s="139">
        <v>1</v>
      </c>
      <c r="F104" s="141">
        <v>11.67</v>
      </c>
      <c r="G104" s="162"/>
      <c r="H104" s="386">
        <f t="shared" si="1"/>
        <v>0</v>
      </c>
    </row>
    <row r="105" spans="1:8" x14ac:dyDescent="0.25">
      <c r="A105" s="93"/>
      <c r="B105" s="84"/>
      <c r="C105" s="140" t="s">
        <v>10</v>
      </c>
      <c r="D105" s="139" t="s">
        <v>963</v>
      </c>
      <c r="E105" s="139">
        <v>1</v>
      </c>
      <c r="F105" s="141">
        <v>34.32</v>
      </c>
      <c r="G105" s="162"/>
      <c r="H105" s="386">
        <f t="shared" si="1"/>
        <v>0</v>
      </c>
    </row>
    <row r="106" spans="1:8" x14ac:dyDescent="0.25">
      <c r="A106" s="93"/>
      <c r="B106" s="84"/>
      <c r="C106" s="140" t="s">
        <v>13</v>
      </c>
      <c r="D106" s="139" t="s">
        <v>964</v>
      </c>
      <c r="E106" s="139">
        <v>1</v>
      </c>
      <c r="F106" s="141">
        <v>35.909999999999997</v>
      </c>
      <c r="G106" s="162"/>
      <c r="H106" s="386">
        <f t="shared" si="1"/>
        <v>0</v>
      </c>
    </row>
    <row r="107" spans="1:8" x14ac:dyDescent="0.25">
      <c r="A107" s="93"/>
      <c r="B107" s="84"/>
      <c r="C107" s="140" t="s">
        <v>13</v>
      </c>
      <c r="D107" s="139" t="s">
        <v>965</v>
      </c>
      <c r="E107" s="139">
        <v>1</v>
      </c>
      <c r="F107" s="141">
        <v>32.97</v>
      </c>
      <c r="G107" s="162"/>
      <c r="H107" s="386">
        <f t="shared" si="1"/>
        <v>0</v>
      </c>
    </row>
    <row r="108" spans="1:8" x14ac:dyDescent="0.25">
      <c r="A108" s="93"/>
      <c r="B108" s="84"/>
      <c r="C108" s="140" t="s">
        <v>13</v>
      </c>
      <c r="D108" s="139" t="s">
        <v>966</v>
      </c>
      <c r="E108" s="139">
        <v>1</v>
      </c>
      <c r="F108" s="141">
        <v>14.51</v>
      </c>
      <c r="G108" s="162"/>
      <c r="H108" s="386">
        <f t="shared" si="1"/>
        <v>0</v>
      </c>
    </row>
    <row r="109" spans="1:8" x14ac:dyDescent="0.25">
      <c r="A109" s="93"/>
      <c r="B109" s="84"/>
      <c r="C109" s="140" t="s">
        <v>13</v>
      </c>
      <c r="D109" s="139" t="s">
        <v>967</v>
      </c>
      <c r="E109" s="139">
        <v>1</v>
      </c>
      <c r="F109" s="141">
        <v>18.18</v>
      </c>
      <c r="G109" s="162"/>
      <c r="H109" s="386">
        <f t="shared" si="1"/>
        <v>0</v>
      </c>
    </row>
    <row r="110" spans="1:8" x14ac:dyDescent="0.25">
      <c r="A110" s="93"/>
      <c r="B110" s="84"/>
      <c r="C110" s="140" t="s">
        <v>13</v>
      </c>
      <c r="D110" s="139" t="s">
        <v>968</v>
      </c>
      <c r="E110" s="139">
        <v>1</v>
      </c>
      <c r="F110" s="141">
        <v>46.61</v>
      </c>
      <c r="G110" s="162"/>
      <c r="H110" s="386">
        <f t="shared" si="1"/>
        <v>0</v>
      </c>
    </row>
    <row r="111" spans="1:8" x14ac:dyDescent="0.25">
      <c r="A111" s="93"/>
      <c r="B111" s="84"/>
      <c r="C111" s="140" t="s">
        <v>10</v>
      </c>
      <c r="D111" s="139" t="s">
        <v>969</v>
      </c>
      <c r="E111" s="139">
        <v>1</v>
      </c>
      <c r="F111" s="141">
        <v>12.46</v>
      </c>
      <c r="G111" s="162"/>
      <c r="H111" s="386">
        <f t="shared" si="1"/>
        <v>0</v>
      </c>
    </row>
    <row r="112" spans="1:8" x14ac:dyDescent="0.25">
      <c r="A112" s="93"/>
      <c r="B112" s="84"/>
      <c r="C112" s="140" t="s">
        <v>13</v>
      </c>
      <c r="D112" s="139" t="s">
        <v>970</v>
      </c>
      <c r="E112" s="139">
        <v>10</v>
      </c>
      <c r="F112" s="141">
        <v>245.1</v>
      </c>
      <c r="G112" s="162"/>
      <c r="H112" s="386">
        <f t="shared" si="1"/>
        <v>0</v>
      </c>
    </row>
    <row r="113" spans="1:8" x14ac:dyDescent="0.25">
      <c r="A113" s="93"/>
      <c r="B113" s="84"/>
      <c r="C113" s="140" t="s">
        <v>10</v>
      </c>
      <c r="D113" s="139" t="s">
        <v>971</v>
      </c>
      <c r="E113" s="139">
        <v>1</v>
      </c>
      <c r="F113" s="141">
        <v>54.18</v>
      </c>
      <c r="G113" s="162"/>
      <c r="H113" s="386">
        <f t="shared" si="1"/>
        <v>0</v>
      </c>
    </row>
    <row r="114" spans="1:8" x14ac:dyDescent="0.25">
      <c r="A114" s="93"/>
      <c r="B114" s="84"/>
      <c r="C114" s="140" t="s">
        <v>13</v>
      </c>
      <c r="D114" s="139" t="s">
        <v>972</v>
      </c>
      <c r="E114" s="139">
        <v>1</v>
      </c>
      <c r="F114" s="141">
        <v>24.6</v>
      </c>
      <c r="G114" s="162"/>
      <c r="H114" s="386">
        <f t="shared" si="1"/>
        <v>0</v>
      </c>
    </row>
    <row r="115" spans="1:8" x14ac:dyDescent="0.25">
      <c r="A115" s="93"/>
      <c r="B115" s="84"/>
      <c r="C115" s="140" t="s">
        <v>13</v>
      </c>
      <c r="D115" s="139" t="s">
        <v>973</v>
      </c>
      <c r="E115" s="139">
        <v>2</v>
      </c>
      <c r="F115" s="141">
        <v>52.26</v>
      </c>
      <c r="G115" s="162"/>
      <c r="H115" s="386">
        <f t="shared" si="1"/>
        <v>0</v>
      </c>
    </row>
    <row r="116" spans="1:8" x14ac:dyDescent="0.25">
      <c r="A116" s="93"/>
      <c r="B116" s="84"/>
      <c r="C116" s="140" t="s">
        <v>13</v>
      </c>
      <c r="D116" s="139" t="s">
        <v>974</v>
      </c>
      <c r="E116" s="139">
        <v>1</v>
      </c>
      <c r="F116" s="141">
        <v>41.22</v>
      </c>
      <c r="G116" s="162"/>
      <c r="H116" s="386">
        <f t="shared" si="1"/>
        <v>0</v>
      </c>
    </row>
    <row r="117" spans="1:8" x14ac:dyDescent="0.25">
      <c r="A117" s="5"/>
      <c r="B117" s="25"/>
      <c r="C117" s="134"/>
      <c r="D117" s="43"/>
      <c r="E117" s="43"/>
      <c r="F117" s="135"/>
      <c r="G117" s="162"/>
      <c r="H117" s="386">
        <f t="shared" si="1"/>
        <v>0</v>
      </c>
    </row>
    <row r="118" spans="1:8" x14ac:dyDescent="0.25">
      <c r="A118" s="5"/>
      <c r="B118" s="25" t="s">
        <v>668</v>
      </c>
      <c r="C118" s="134" t="s">
        <v>10</v>
      </c>
      <c r="D118" s="43" t="s">
        <v>975</v>
      </c>
      <c r="E118" s="43">
        <v>1</v>
      </c>
      <c r="F118" s="135">
        <v>4.54</v>
      </c>
      <c r="G118" s="162"/>
      <c r="H118" s="386">
        <f t="shared" si="1"/>
        <v>0</v>
      </c>
    </row>
    <row r="119" spans="1:8" x14ac:dyDescent="0.25">
      <c r="A119" s="5"/>
      <c r="B119" s="25"/>
      <c r="C119" s="134" t="s">
        <v>10</v>
      </c>
      <c r="D119" s="43" t="s">
        <v>976</v>
      </c>
      <c r="E119" s="43">
        <v>1</v>
      </c>
      <c r="F119" s="135">
        <v>8.32</v>
      </c>
      <c r="G119" s="162"/>
      <c r="H119" s="386">
        <f t="shared" si="1"/>
        <v>0</v>
      </c>
    </row>
    <row r="120" spans="1:8" ht="15.75" thickBot="1" x14ac:dyDescent="0.3">
      <c r="A120" s="6"/>
      <c r="B120" s="31"/>
      <c r="C120" s="320"/>
      <c r="D120" s="319"/>
      <c r="E120" s="319"/>
      <c r="F120" s="321"/>
      <c r="G120" s="162"/>
      <c r="H120" s="386">
        <f t="shared" si="1"/>
        <v>0</v>
      </c>
    </row>
    <row r="121" spans="1:8" x14ac:dyDescent="0.25">
      <c r="A121" s="12" t="s">
        <v>87</v>
      </c>
      <c r="B121" s="21" t="s">
        <v>12</v>
      </c>
      <c r="C121" s="134" t="s">
        <v>13</v>
      </c>
      <c r="D121" s="43" t="s">
        <v>977</v>
      </c>
      <c r="E121" s="43">
        <v>2</v>
      </c>
      <c r="F121" s="135">
        <v>2.44</v>
      </c>
      <c r="G121" s="162"/>
      <c r="H121" s="386">
        <f t="shared" si="1"/>
        <v>0</v>
      </c>
    </row>
    <row r="122" spans="1:8" x14ac:dyDescent="0.25">
      <c r="A122" s="1"/>
      <c r="B122" s="25"/>
      <c r="C122" s="134" t="s">
        <v>13</v>
      </c>
      <c r="D122" s="43" t="s">
        <v>978</v>
      </c>
      <c r="E122" s="43">
        <v>1</v>
      </c>
      <c r="F122" s="135">
        <v>1.34</v>
      </c>
      <c r="G122" s="162"/>
      <c r="H122" s="386">
        <f t="shared" si="1"/>
        <v>0</v>
      </c>
    </row>
    <row r="123" spans="1:8" x14ac:dyDescent="0.25">
      <c r="A123" s="5"/>
      <c r="B123" s="25"/>
      <c r="C123" s="134" t="s">
        <v>13</v>
      </c>
      <c r="D123" s="43" t="s">
        <v>979</v>
      </c>
      <c r="E123" s="43">
        <v>1</v>
      </c>
      <c r="F123" s="135">
        <v>1.37</v>
      </c>
      <c r="G123" s="162"/>
      <c r="H123" s="386">
        <f t="shared" si="1"/>
        <v>0</v>
      </c>
    </row>
    <row r="124" spans="1:8" x14ac:dyDescent="0.25">
      <c r="A124" s="5"/>
      <c r="B124" s="25"/>
      <c r="C124" s="134" t="s">
        <v>10</v>
      </c>
      <c r="D124" s="43" t="s">
        <v>980</v>
      </c>
      <c r="E124" s="43">
        <v>1</v>
      </c>
      <c r="F124" s="135">
        <v>1.42</v>
      </c>
      <c r="G124" s="162"/>
      <c r="H124" s="386">
        <f t="shared" si="1"/>
        <v>0</v>
      </c>
    </row>
    <row r="125" spans="1:8" x14ac:dyDescent="0.25">
      <c r="A125" s="5"/>
      <c r="B125" s="25"/>
      <c r="C125" s="134" t="s">
        <v>13</v>
      </c>
      <c r="D125" s="43" t="s">
        <v>696</v>
      </c>
      <c r="E125" s="43">
        <v>1</v>
      </c>
      <c r="F125" s="135">
        <v>1.53</v>
      </c>
      <c r="G125" s="162"/>
      <c r="H125" s="386">
        <f t="shared" si="1"/>
        <v>0</v>
      </c>
    </row>
    <row r="126" spans="1:8" x14ac:dyDescent="0.25">
      <c r="A126" s="5"/>
      <c r="B126" s="25"/>
      <c r="C126" s="134" t="s">
        <v>10</v>
      </c>
      <c r="D126" s="43" t="s">
        <v>981</v>
      </c>
      <c r="E126" s="43">
        <v>1</v>
      </c>
      <c r="F126" s="135">
        <v>1.62</v>
      </c>
      <c r="G126" s="162"/>
      <c r="H126" s="386">
        <f t="shared" si="1"/>
        <v>0</v>
      </c>
    </row>
    <row r="127" spans="1:8" x14ac:dyDescent="0.25">
      <c r="A127" s="5"/>
      <c r="B127" s="25"/>
      <c r="C127" s="134" t="s">
        <v>13</v>
      </c>
      <c r="D127" s="43" t="s">
        <v>982</v>
      </c>
      <c r="E127" s="43">
        <v>1</v>
      </c>
      <c r="F127" s="135">
        <v>1.7</v>
      </c>
      <c r="G127" s="162"/>
      <c r="H127" s="386">
        <f t="shared" si="1"/>
        <v>0</v>
      </c>
    </row>
    <row r="128" spans="1:8" x14ac:dyDescent="0.25">
      <c r="A128" s="5"/>
      <c r="B128" s="25"/>
      <c r="C128" s="134" t="s">
        <v>10</v>
      </c>
      <c r="D128" s="43" t="s">
        <v>983</v>
      </c>
      <c r="E128" s="43">
        <v>1</v>
      </c>
      <c r="F128" s="135">
        <v>1.75</v>
      </c>
      <c r="G128" s="162"/>
      <c r="H128" s="386">
        <f t="shared" si="1"/>
        <v>0</v>
      </c>
    </row>
    <row r="129" spans="1:8" x14ac:dyDescent="0.25">
      <c r="A129" s="5"/>
      <c r="B129" s="25"/>
      <c r="C129" s="134" t="s">
        <v>13</v>
      </c>
      <c r="D129" s="43" t="s">
        <v>984</v>
      </c>
      <c r="E129" s="43">
        <v>1</v>
      </c>
      <c r="F129" s="135">
        <v>1.91</v>
      </c>
      <c r="G129" s="162"/>
      <c r="H129" s="386">
        <f t="shared" si="1"/>
        <v>0</v>
      </c>
    </row>
    <row r="130" spans="1:8" x14ac:dyDescent="0.25">
      <c r="A130" s="5"/>
      <c r="B130" s="25"/>
      <c r="C130" s="134" t="s">
        <v>13</v>
      </c>
      <c r="D130" s="43" t="s">
        <v>985</v>
      </c>
      <c r="E130" s="43">
        <v>1</v>
      </c>
      <c r="F130" s="135">
        <v>2.14</v>
      </c>
      <c r="G130" s="162"/>
      <c r="H130" s="386">
        <f t="shared" si="1"/>
        <v>0</v>
      </c>
    </row>
    <row r="131" spans="1:8" x14ac:dyDescent="0.25">
      <c r="A131" s="5"/>
      <c r="B131" s="25"/>
      <c r="C131" s="134" t="s">
        <v>13</v>
      </c>
      <c r="D131" s="43" t="s">
        <v>986</v>
      </c>
      <c r="E131" s="43">
        <v>1</v>
      </c>
      <c r="F131" s="135">
        <v>2.16</v>
      </c>
      <c r="G131" s="162"/>
      <c r="H131" s="386">
        <f t="shared" si="1"/>
        <v>0</v>
      </c>
    </row>
    <row r="132" spans="1:8" x14ac:dyDescent="0.25">
      <c r="A132" s="5"/>
      <c r="B132" s="25"/>
      <c r="C132" s="134" t="s">
        <v>13</v>
      </c>
      <c r="D132" s="43" t="s">
        <v>987</v>
      </c>
      <c r="E132" s="43">
        <v>1</v>
      </c>
      <c r="F132" s="135">
        <v>2.21</v>
      </c>
      <c r="G132" s="162"/>
      <c r="H132" s="386">
        <f t="shared" si="1"/>
        <v>0</v>
      </c>
    </row>
    <row r="133" spans="1:8" x14ac:dyDescent="0.25">
      <c r="A133" s="5"/>
      <c r="B133" s="25"/>
      <c r="C133" s="134" t="s">
        <v>10</v>
      </c>
      <c r="D133" s="43" t="s">
        <v>905</v>
      </c>
      <c r="E133" s="43">
        <v>4</v>
      </c>
      <c r="F133" s="135">
        <v>8.64</v>
      </c>
      <c r="G133" s="162"/>
      <c r="H133" s="386">
        <f t="shared" si="1"/>
        <v>0</v>
      </c>
    </row>
    <row r="134" spans="1:8" x14ac:dyDescent="0.25">
      <c r="A134" s="5"/>
      <c r="B134" s="25"/>
      <c r="C134" s="134" t="s">
        <v>10</v>
      </c>
      <c r="D134" s="43" t="s">
        <v>907</v>
      </c>
      <c r="E134" s="43">
        <v>11</v>
      </c>
      <c r="F134" s="135">
        <v>24.52</v>
      </c>
      <c r="G134" s="162"/>
      <c r="H134" s="386">
        <f t="shared" si="1"/>
        <v>0</v>
      </c>
    </row>
    <row r="135" spans="1:8" x14ac:dyDescent="0.25">
      <c r="A135" s="5"/>
      <c r="B135" s="25"/>
      <c r="C135" s="134" t="s">
        <v>10</v>
      </c>
      <c r="D135" s="43" t="s">
        <v>988</v>
      </c>
      <c r="E135" s="43">
        <v>1</v>
      </c>
      <c r="F135" s="135">
        <v>2.2799999999999998</v>
      </c>
      <c r="G135" s="162"/>
      <c r="H135" s="386">
        <f t="shared" ref="H135:H195" si="2">(F135*G135)</f>
        <v>0</v>
      </c>
    </row>
    <row r="136" spans="1:8" x14ac:dyDescent="0.25">
      <c r="A136" s="5"/>
      <c r="B136" s="25"/>
      <c r="C136" s="134" t="s">
        <v>13</v>
      </c>
      <c r="D136" s="43" t="s">
        <v>989</v>
      </c>
      <c r="E136" s="43">
        <v>1</v>
      </c>
      <c r="F136" s="135">
        <v>2.37</v>
      </c>
      <c r="G136" s="162"/>
      <c r="H136" s="386">
        <f t="shared" si="2"/>
        <v>0</v>
      </c>
    </row>
    <row r="137" spans="1:8" x14ac:dyDescent="0.25">
      <c r="A137" s="5"/>
      <c r="B137" s="25"/>
      <c r="C137" s="134" t="s">
        <v>13</v>
      </c>
      <c r="D137" s="43" t="s">
        <v>990</v>
      </c>
      <c r="E137" s="43">
        <v>1</v>
      </c>
      <c r="F137" s="135">
        <v>2.42</v>
      </c>
      <c r="G137" s="162"/>
      <c r="H137" s="386">
        <f t="shared" si="2"/>
        <v>0</v>
      </c>
    </row>
    <row r="138" spans="1:8" x14ac:dyDescent="0.25">
      <c r="A138" s="5"/>
      <c r="B138" s="25"/>
      <c r="C138" s="134" t="s">
        <v>13</v>
      </c>
      <c r="D138" s="43" t="s">
        <v>991</v>
      </c>
      <c r="E138" s="43">
        <v>6</v>
      </c>
      <c r="F138" s="135">
        <v>14.62</v>
      </c>
      <c r="G138" s="162"/>
      <c r="H138" s="386">
        <f t="shared" si="2"/>
        <v>0</v>
      </c>
    </row>
    <row r="139" spans="1:8" x14ac:dyDescent="0.25">
      <c r="A139" s="5"/>
      <c r="B139" s="25"/>
      <c r="C139" s="134" t="s">
        <v>10</v>
      </c>
      <c r="D139" s="43" t="s">
        <v>991</v>
      </c>
      <c r="E139" s="43">
        <v>2</v>
      </c>
      <c r="F139" s="135">
        <v>4.87</v>
      </c>
      <c r="G139" s="162"/>
      <c r="H139" s="386">
        <f t="shared" si="2"/>
        <v>0</v>
      </c>
    </row>
    <row r="140" spans="1:8" x14ac:dyDescent="0.25">
      <c r="A140" s="5"/>
      <c r="B140" s="25"/>
      <c r="C140" s="134" t="s">
        <v>10</v>
      </c>
      <c r="D140" s="43" t="s">
        <v>912</v>
      </c>
      <c r="E140" s="43">
        <v>2</v>
      </c>
      <c r="F140" s="135">
        <v>4.95</v>
      </c>
      <c r="G140" s="162"/>
      <c r="H140" s="386">
        <f t="shared" si="2"/>
        <v>0</v>
      </c>
    </row>
    <row r="141" spans="1:8" x14ac:dyDescent="0.25">
      <c r="A141" s="5"/>
      <c r="B141" s="25"/>
      <c r="C141" s="134" t="s">
        <v>13</v>
      </c>
      <c r="D141" s="43" t="s">
        <v>992</v>
      </c>
      <c r="E141" s="43">
        <v>33</v>
      </c>
      <c r="F141" s="135">
        <v>84.55</v>
      </c>
      <c r="G141" s="162"/>
      <c r="H141" s="386">
        <f t="shared" si="2"/>
        <v>0</v>
      </c>
    </row>
    <row r="142" spans="1:8" x14ac:dyDescent="0.25">
      <c r="A142" s="5"/>
      <c r="B142" s="25"/>
      <c r="C142" s="134" t="s">
        <v>10</v>
      </c>
      <c r="D142" s="43" t="s">
        <v>915</v>
      </c>
      <c r="E142" s="43">
        <v>1</v>
      </c>
      <c r="F142" s="135">
        <v>2.56</v>
      </c>
      <c r="G142" s="162"/>
      <c r="H142" s="386">
        <f t="shared" si="2"/>
        <v>0</v>
      </c>
    </row>
    <row r="143" spans="1:8" x14ac:dyDescent="0.25">
      <c r="A143" s="5"/>
      <c r="B143" s="25"/>
      <c r="C143" s="134" t="s">
        <v>10</v>
      </c>
      <c r="D143" s="43" t="s">
        <v>993</v>
      </c>
      <c r="E143" s="43">
        <v>6</v>
      </c>
      <c r="F143" s="135">
        <v>15.88</v>
      </c>
      <c r="G143" s="162"/>
      <c r="H143" s="386">
        <f t="shared" si="2"/>
        <v>0</v>
      </c>
    </row>
    <row r="144" spans="1:8" x14ac:dyDescent="0.25">
      <c r="A144" s="5"/>
      <c r="B144" s="25"/>
      <c r="C144" s="134" t="s">
        <v>13</v>
      </c>
      <c r="D144" s="43" t="s">
        <v>994</v>
      </c>
      <c r="E144" s="43">
        <v>1</v>
      </c>
      <c r="F144" s="135">
        <v>2.92</v>
      </c>
      <c r="G144" s="162"/>
      <c r="H144" s="386">
        <f t="shared" si="2"/>
        <v>0</v>
      </c>
    </row>
    <row r="145" spans="1:8" x14ac:dyDescent="0.25">
      <c r="A145" s="5"/>
      <c r="B145" s="25"/>
      <c r="C145" s="134" t="s">
        <v>10</v>
      </c>
      <c r="D145" s="43" t="s">
        <v>995</v>
      </c>
      <c r="E145" s="43">
        <v>1</v>
      </c>
      <c r="F145" s="135">
        <v>2.94</v>
      </c>
      <c r="G145" s="162"/>
      <c r="H145" s="386">
        <f t="shared" si="2"/>
        <v>0</v>
      </c>
    </row>
    <row r="146" spans="1:8" x14ac:dyDescent="0.25">
      <c r="A146" s="5"/>
      <c r="B146" s="25"/>
      <c r="C146" s="134" t="s">
        <v>13</v>
      </c>
      <c r="D146" s="43" t="s">
        <v>996</v>
      </c>
      <c r="E146" s="43">
        <v>1</v>
      </c>
      <c r="F146" s="135">
        <v>3.05</v>
      </c>
      <c r="G146" s="162"/>
      <c r="H146" s="386">
        <f t="shared" si="2"/>
        <v>0</v>
      </c>
    </row>
    <row r="147" spans="1:8" x14ac:dyDescent="0.25">
      <c r="A147" s="5"/>
      <c r="B147" s="25"/>
      <c r="C147" s="134" t="s">
        <v>10</v>
      </c>
      <c r="D147" s="43" t="s">
        <v>924</v>
      </c>
      <c r="E147" s="43">
        <v>1</v>
      </c>
      <c r="F147" s="135">
        <v>3.1</v>
      </c>
      <c r="G147" s="162"/>
      <c r="H147" s="386">
        <f t="shared" si="2"/>
        <v>0</v>
      </c>
    </row>
    <row r="148" spans="1:8" x14ac:dyDescent="0.25">
      <c r="A148" s="5"/>
      <c r="B148" s="25"/>
      <c r="C148" s="148" t="s">
        <v>13</v>
      </c>
      <c r="D148" s="77" t="s">
        <v>997</v>
      </c>
      <c r="E148" s="77">
        <v>1</v>
      </c>
      <c r="F148" s="149">
        <v>3.28</v>
      </c>
      <c r="G148" s="162"/>
      <c r="H148" s="386">
        <f t="shared" si="2"/>
        <v>0</v>
      </c>
    </row>
    <row r="149" spans="1:8" x14ac:dyDescent="0.25">
      <c r="A149" s="5"/>
      <c r="B149" s="25"/>
      <c r="C149" s="148" t="s">
        <v>13</v>
      </c>
      <c r="D149" s="77" t="s">
        <v>998</v>
      </c>
      <c r="E149" s="77">
        <v>5</v>
      </c>
      <c r="F149" s="149">
        <v>16.7</v>
      </c>
      <c r="G149" s="162"/>
      <c r="H149" s="386">
        <f t="shared" si="2"/>
        <v>0</v>
      </c>
    </row>
    <row r="150" spans="1:8" x14ac:dyDescent="0.25">
      <c r="A150" s="5"/>
      <c r="B150" s="25"/>
      <c r="C150" s="148" t="s">
        <v>13</v>
      </c>
      <c r="D150" s="77" t="s">
        <v>999</v>
      </c>
      <c r="E150" s="77">
        <v>1</v>
      </c>
      <c r="F150" s="149">
        <v>3.47</v>
      </c>
      <c r="G150" s="162"/>
      <c r="H150" s="386">
        <f t="shared" si="2"/>
        <v>0</v>
      </c>
    </row>
    <row r="151" spans="1:8" x14ac:dyDescent="0.25">
      <c r="A151" s="5"/>
      <c r="B151" s="25"/>
      <c r="C151" s="148" t="s">
        <v>13</v>
      </c>
      <c r="D151" s="77" t="s">
        <v>1000</v>
      </c>
      <c r="E151" s="77">
        <v>3</v>
      </c>
      <c r="F151" s="149">
        <v>10.46</v>
      </c>
      <c r="G151" s="162"/>
      <c r="H151" s="386">
        <f t="shared" si="2"/>
        <v>0</v>
      </c>
    </row>
    <row r="152" spans="1:8" x14ac:dyDescent="0.25">
      <c r="A152" s="5"/>
      <c r="B152" s="25"/>
      <c r="C152" s="148" t="s">
        <v>13</v>
      </c>
      <c r="D152" s="77" t="s">
        <v>1001</v>
      </c>
      <c r="E152" s="77">
        <v>1</v>
      </c>
      <c r="F152" s="149">
        <v>3.53</v>
      </c>
      <c r="G152" s="162"/>
      <c r="H152" s="386">
        <f t="shared" si="2"/>
        <v>0</v>
      </c>
    </row>
    <row r="153" spans="1:8" x14ac:dyDescent="0.25">
      <c r="A153" s="5"/>
      <c r="B153" s="25"/>
      <c r="C153" s="148" t="s">
        <v>13</v>
      </c>
      <c r="D153" s="77" t="s">
        <v>1002</v>
      </c>
      <c r="E153" s="77">
        <v>1</v>
      </c>
      <c r="F153" s="149">
        <v>3.82</v>
      </c>
      <c r="G153" s="162"/>
      <c r="H153" s="386">
        <f t="shared" si="2"/>
        <v>0</v>
      </c>
    </row>
    <row r="154" spans="1:8" x14ac:dyDescent="0.25">
      <c r="A154" s="5"/>
      <c r="B154" s="25"/>
      <c r="C154" s="148" t="s">
        <v>13</v>
      </c>
      <c r="D154" s="77" t="s">
        <v>1003</v>
      </c>
      <c r="E154" s="77">
        <v>1</v>
      </c>
      <c r="F154" s="149">
        <v>3.91</v>
      </c>
      <c r="G154" s="162"/>
      <c r="H154" s="386">
        <f t="shared" si="2"/>
        <v>0</v>
      </c>
    </row>
    <row r="155" spans="1:8" x14ac:dyDescent="0.25">
      <c r="A155" s="5"/>
      <c r="B155" s="25"/>
      <c r="C155" s="148" t="s">
        <v>13</v>
      </c>
      <c r="D155" s="77" t="s">
        <v>1004</v>
      </c>
      <c r="E155" s="77">
        <v>1</v>
      </c>
      <c r="F155" s="149">
        <v>3.99</v>
      </c>
      <c r="G155" s="162"/>
      <c r="H155" s="386">
        <f t="shared" si="2"/>
        <v>0</v>
      </c>
    </row>
    <row r="156" spans="1:8" x14ac:dyDescent="0.25">
      <c r="A156" s="5"/>
      <c r="B156" s="25"/>
      <c r="C156" s="148" t="s">
        <v>13</v>
      </c>
      <c r="D156" s="77" t="s">
        <v>1005</v>
      </c>
      <c r="E156" s="77">
        <v>2</v>
      </c>
      <c r="F156" s="149">
        <v>10.46</v>
      </c>
      <c r="G156" s="162"/>
      <c r="H156" s="386">
        <f t="shared" si="2"/>
        <v>0</v>
      </c>
    </row>
    <row r="157" spans="1:8" x14ac:dyDescent="0.25">
      <c r="A157" s="5"/>
      <c r="B157" s="25"/>
      <c r="C157" s="148" t="s">
        <v>13</v>
      </c>
      <c r="D157" s="77" t="s">
        <v>1006</v>
      </c>
      <c r="E157" s="77">
        <v>2</v>
      </c>
      <c r="F157" s="149">
        <v>10.92</v>
      </c>
      <c r="G157" s="162"/>
      <c r="H157" s="386">
        <f t="shared" si="2"/>
        <v>0</v>
      </c>
    </row>
    <row r="158" spans="1:8" x14ac:dyDescent="0.25">
      <c r="A158" s="5"/>
      <c r="B158" s="25"/>
      <c r="C158" s="148" t="s">
        <v>13</v>
      </c>
      <c r="D158" s="77" t="s">
        <v>1007</v>
      </c>
      <c r="E158" s="77">
        <v>1</v>
      </c>
      <c r="F158" s="149">
        <v>5.48</v>
      </c>
      <c r="G158" s="162"/>
      <c r="H158" s="386">
        <f t="shared" si="2"/>
        <v>0</v>
      </c>
    </row>
    <row r="159" spans="1:8" x14ac:dyDescent="0.25">
      <c r="A159" s="5"/>
      <c r="B159" s="25"/>
      <c r="C159" s="148" t="s">
        <v>13</v>
      </c>
      <c r="D159" s="77" t="s">
        <v>1008</v>
      </c>
      <c r="E159" s="77">
        <v>1</v>
      </c>
      <c r="F159" s="149">
        <v>5.63</v>
      </c>
      <c r="G159" s="162"/>
      <c r="H159" s="386">
        <f t="shared" si="2"/>
        <v>0</v>
      </c>
    </row>
    <row r="160" spans="1:8" x14ac:dyDescent="0.25">
      <c r="A160" s="5"/>
      <c r="B160" s="25"/>
      <c r="C160" s="148" t="s">
        <v>10</v>
      </c>
      <c r="D160" s="77" t="s">
        <v>1009</v>
      </c>
      <c r="E160" s="77">
        <v>4</v>
      </c>
      <c r="F160" s="149">
        <v>26.62</v>
      </c>
      <c r="G160" s="162"/>
      <c r="H160" s="386">
        <f t="shared" si="2"/>
        <v>0</v>
      </c>
    </row>
    <row r="161" spans="1:8" x14ac:dyDescent="0.25">
      <c r="A161" s="5"/>
      <c r="B161" s="25"/>
      <c r="C161" s="148" t="s">
        <v>10</v>
      </c>
      <c r="D161" s="77" t="s">
        <v>1010</v>
      </c>
      <c r="E161" s="77">
        <v>4</v>
      </c>
      <c r="F161" s="149">
        <v>68.099999999999994</v>
      </c>
      <c r="G161" s="162"/>
      <c r="H161" s="386">
        <f t="shared" si="2"/>
        <v>0</v>
      </c>
    </row>
    <row r="162" spans="1:8" x14ac:dyDescent="0.25">
      <c r="A162" s="9"/>
      <c r="B162" s="25"/>
      <c r="C162" s="148"/>
      <c r="D162" s="77"/>
      <c r="E162" s="77"/>
      <c r="F162" s="149"/>
      <c r="G162" s="162"/>
      <c r="H162" s="386">
        <f t="shared" si="2"/>
        <v>0</v>
      </c>
    </row>
    <row r="163" spans="1:8" x14ac:dyDescent="0.25">
      <c r="A163" s="5"/>
      <c r="B163" s="25" t="s">
        <v>16</v>
      </c>
      <c r="C163" s="148" t="s">
        <v>10</v>
      </c>
      <c r="D163" s="77" t="s">
        <v>75</v>
      </c>
      <c r="E163" s="77">
        <v>3</v>
      </c>
      <c r="F163" s="149">
        <v>7.32</v>
      </c>
      <c r="G163" s="162"/>
      <c r="H163" s="386">
        <f t="shared" si="2"/>
        <v>0</v>
      </c>
    </row>
    <row r="164" spans="1:8" x14ac:dyDescent="0.25">
      <c r="A164" s="5"/>
      <c r="B164" s="25"/>
      <c r="C164" s="148" t="s">
        <v>10</v>
      </c>
      <c r="D164" s="77" t="s">
        <v>1011</v>
      </c>
      <c r="E164" s="77">
        <v>1</v>
      </c>
      <c r="F164" s="149">
        <v>3.92</v>
      </c>
      <c r="G164" s="162"/>
      <c r="H164" s="386">
        <f t="shared" si="2"/>
        <v>0</v>
      </c>
    </row>
    <row r="165" spans="1:8" x14ac:dyDescent="0.25">
      <c r="A165" s="5"/>
      <c r="B165" s="25"/>
      <c r="C165" s="148" t="s">
        <v>10</v>
      </c>
      <c r="D165" s="77" t="s">
        <v>123</v>
      </c>
      <c r="E165" s="77">
        <v>2</v>
      </c>
      <c r="F165" s="149">
        <v>11.91</v>
      </c>
      <c r="G165" s="162"/>
      <c r="H165" s="386">
        <f t="shared" si="2"/>
        <v>0</v>
      </c>
    </row>
    <row r="166" spans="1:8" x14ac:dyDescent="0.25">
      <c r="A166" s="5"/>
      <c r="B166" s="25"/>
      <c r="C166" s="148" t="s">
        <v>10</v>
      </c>
      <c r="D166" s="77" t="s">
        <v>1012</v>
      </c>
      <c r="E166" s="77">
        <v>2</v>
      </c>
      <c r="F166" s="149">
        <v>15.66</v>
      </c>
      <c r="G166" s="162"/>
      <c r="H166" s="386">
        <f t="shared" si="2"/>
        <v>0</v>
      </c>
    </row>
    <row r="167" spans="1:8" x14ac:dyDescent="0.25">
      <c r="A167" s="5"/>
      <c r="B167" s="25"/>
      <c r="C167" s="148"/>
      <c r="D167" s="77"/>
      <c r="E167" s="77"/>
      <c r="F167" s="149"/>
      <c r="G167" s="162"/>
      <c r="H167" s="386">
        <f t="shared" si="2"/>
        <v>0</v>
      </c>
    </row>
    <row r="168" spans="1:8" x14ac:dyDescent="0.25">
      <c r="A168" s="5"/>
      <c r="B168" s="25" t="s">
        <v>44</v>
      </c>
      <c r="C168" s="148" t="s">
        <v>13</v>
      </c>
      <c r="D168" s="77" t="s">
        <v>1013</v>
      </c>
      <c r="E168" s="77">
        <v>4</v>
      </c>
      <c r="F168" s="149">
        <v>7.71</v>
      </c>
      <c r="G168" s="162"/>
      <c r="H168" s="386">
        <f t="shared" si="2"/>
        <v>0</v>
      </c>
    </row>
    <row r="169" spans="1:8" x14ac:dyDescent="0.25">
      <c r="A169" s="5"/>
      <c r="B169" s="25"/>
      <c r="C169" s="148"/>
      <c r="D169" s="77"/>
      <c r="E169" s="77"/>
      <c r="F169" s="149"/>
      <c r="G169" s="162"/>
      <c r="H169" s="386">
        <f t="shared" si="2"/>
        <v>0</v>
      </c>
    </row>
    <row r="170" spans="1:8" x14ac:dyDescent="0.25">
      <c r="A170" s="93"/>
      <c r="B170" s="84" t="s">
        <v>33</v>
      </c>
      <c r="C170" s="151" t="s">
        <v>13</v>
      </c>
      <c r="D170" s="144" t="s">
        <v>1014</v>
      </c>
      <c r="E170" s="144">
        <v>1</v>
      </c>
      <c r="F170" s="152">
        <v>14.51</v>
      </c>
      <c r="G170" s="162"/>
      <c r="H170" s="386">
        <f t="shared" si="2"/>
        <v>0</v>
      </c>
    </row>
    <row r="171" spans="1:8" x14ac:dyDescent="0.25">
      <c r="A171" s="93"/>
      <c r="B171" s="84"/>
      <c r="C171" s="151" t="s">
        <v>13</v>
      </c>
      <c r="D171" s="144" t="s">
        <v>1015</v>
      </c>
      <c r="E171" s="144">
        <v>2</v>
      </c>
      <c r="F171" s="152">
        <v>6.76</v>
      </c>
      <c r="G171" s="162"/>
      <c r="H171" s="386">
        <f t="shared" si="2"/>
        <v>0</v>
      </c>
    </row>
    <row r="172" spans="1:8" x14ac:dyDescent="0.25">
      <c r="A172" s="93"/>
      <c r="B172" s="84"/>
      <c r="C172" s="151" t="s">
        <v>13</v>
      </c>
      <c r="D172" s="144" t="s">
        <v>1016</v>
      </c>
      <c r="E172" s="144">
        <v>1</v>
      </c>
      <c r="F172" s="152">
        <v>3.53</v>
      </c>
      <c r="G172" s="162"/>
      <c r="H172" s="386">
        <f t="shared" si="2"/>
        <v>0</v>
      </c>
    </row>
    <row r="173" spans="1:8" x14ac:dyDescent="0.25">
      <c r="A173" s="93"/>
      <c r="B173" s="84"/>
      <c r="C173" s="151" t="s">
        <v>13</v>
      </c>
      <c r="D173" s="144" t="s">
        <v>1017</v>
      </c>
      <c r="E173" s="144">
        <v>1</v>
      </c>
      <c r="F173" s="152">
        <v>9.66</v>
      </c>
      <c r="G173" s="162"/>
      <c r="H173" s="386">
        <f t="shared" si="2"/>
        <v>0</v>
      </c>
    </row>
    <row r="174" spans="1:8" x14ac:dyDescent="0.25">
      <c r="A174" s="93"/>
      <c r="B174" s="84"/>
      <c r="C174" s="151" t="s">
        <v>10</v>
      </c>
      <c r="D174" s="144" t="s">
        <v>1018</v>
      </c>
      <c r="E174" s="144">
        <v>1</v>
      </c>
      <c r="F174" s="152">
        <v>27.06</v>
      </c>
      <c r="G174" s="162"/>
      <c r="H174" s="386">
        <f t="shared" si="2"/>
        <v>0</v>
      </c>
    </row>
    <row r="175" spans="1:8" x14ac:dyDescent="0.25">
      <c r="A175" s="93"/>
      <c r="B175" s="84"/>
      <c r="C175" s="151" t="s">
        <v>13</v>
      </c>
      <c r="D175" s="144" t="s">
        <v>1019</v>
      </c>
      <c r="E175" s="144">
        <v>10</v>
      </c>
      <c r="F175" s="152">
        <v>234.48</v>
      </c>
      <c r="G175" s="162"/>
      <c r="H175" s="386">
        <f t="shared" si="2"/>
        <v>0</v>
      </c>
    </row>
    <row r="176" spans="1:8" x14ac:dyDescent="0.25">
      <c r="A176" s="93"/>
      <c r="B176" s="84"/>
      <c r="C176" s="151" t="s">
        <v>13</v>
      </c>
      <c r="D176" s="144" t="s">
        <v>1020</v>
      </c>
      <c r="E176" s="144">
        <v>1</v>
      </c>
      <c r="F176" s="152">
        <v>23.53</v>
      </c>
      <c r="G176" s="162"/>
      <c r="H176" s="386">
        <f t="shared" si="2"/>
        <v>0</v>
      </c>
    </row>
    <row r="177" spans="1:8" x14ac:dyDescent="0.25">
      <c r="A177" s="93"/>
      <c r="B177" s="84"/>
      <c r="C177" s="151" t="s">
        <v>13</v>
      </c>
      <c r="D177" s="144" t="s">
        <v>1021</v>
      </c>
      <c r="E177" s="144">
        <v>2</v>
      </c>
      <c r="F177" s="152">
        <v>50</v>
      </c>
      <c r="G177" s="162"/>
      <c r="H177" s="386">
        <f t="shared" si="2"/>
        <v>0</v>
      </c>
    </row>
    <row r="178" spans="1:8" x14ac:dyDescent="0.25">
      <c r="A178" s="93"/>
      <c r="B178" s="84"/>
      <c r="C178" s="151" t="s">
        <v>13</v>
      </c>
      <c r="D178" s="144" t="s">
        <v>1022</v>
      </c>
      <c r="E178" s="144">
        <v>2</v>
      </c>
      <c r="F178" s="152">
        <v>85.5</v>
      </c>
      <c r="G178" s="162"/>
      <c r="H178" s="386">
        <f t="shared" si="2"/>
        <v>0</v>
      </c>
    </row>
    <row r="179" spans="1:8" x14ac:dyDescent="0.25">
      <c r="A179" s="5"/>
      <c r="B179" s="25" t="s">
        <v>1023</v>
      </c>
      <c r="C179" s="148" t="s">
        <v>13</v>
      </c>
      <c r="D179" s="77"/>
      <c r="E179" s="77"/>
      <c r="F179" s="149">
        <v>19.3</v>
      </c>
      <c r="G179" s="162"/>
      <c r="H179" s="386">
        <f t="shared" si="2"/>
        <v>0</v>
      </c>
    </row>
    <row r="180" spans="1:8" ht="15.75" thickBot="1" x14ac:dyDescent="0.3">
      <c r="A180" s="6"/>
      <c r="B180" s="31"/>
      <c r="C180" s="148"/>
      <c r="D180" s="77"/>
      <c r="E180" s="77"/>
      <c r="F180" s="149"/>
      <c r="G180" s="162"/>
      <c r="H180" s="386">
        <f t="shared" si="2"/>
        <v>0</v>
      </c>
    </row>
    <row r="181" spans="1:8" x14ac:dyDescent="0.25">
      <c r="A181" s="12" t="s">
        <v>813</v>
      </c>
      <c r="B181" s="21" t="s">
        <v>12</v>
      </c>
      <c r="C181" s="148" t="s">
        <v>13</v>
      </c>
      <c r="D181" s="77" t="s">
        <v>1024</v>
      </c>
      <c r="E181" s="77">
        <v>9</v>
      </c>
      <c r="F181" s="149">
        <v>18.09</v>
      </c>
      <c r="G181" s="162"/>
      <c r="H181" s="386">
        <f t="shared" si="2"/>
        <v>0</v>
      </c>
    </row>
    <row r="182" spans="1:8" x14ac:dyDescent="0.25">
      <c r="A182" s="5"/>
      <c r="B182" s="39"/>
      <c r="C182" s="148" t="s">
        <v>13</v>
      </c>
      <c r="D182" s="77" t="s">
        <v>1025</v>
      </c>
      <c r="E182" s="77">
        <v>4</v>
      </c>
      <c r="F182" s="149">
        <v>15.64</v>
      </c>
      <c r="G182" s="162"/>
      <c r="H182" s="386">
        <f t="shared" si="2"/>
        <v>0</v>
      </c>
    </row>
    <row r="183" spans="1:8" x14ac:dyDescent="0.25">
      <c r="A183" s="5"/>
      <c r="B183" s="39"/>
      <c r="C183" s="148"/>
      <c r="D183" s="77"/>
      <c r="E183" s="77"/>
      <c r="F183" s="149"/>
      <c r="G183" s="162"/>
      <c r="H183" s="386">
        <f t="shared" si="2"/>
        <v>0</v>
      </c>
    </row>
    <row r="184" spans="1:8" x14ac:dyDescent="0.25">
      <c r="A184" s="5"/>
      <c r="B184" s="39" t="s">
        <v>34</v>
      </c>
      <c r="C184" s="148" t="s">
        <v>13</v>
      </c>
      <c r="D184" s="77" t="s">
        <v>1026</v>
      </c>
      <c r="E184" s="77">
        <v>1</v>
      </c>
      <c r="F184" s="149">
        <v>6.52</v>
      </c>
      <c r="G184" s="162"/>
      <c r="H184" s="386">
        <f t="shared" si="2"/>
        <v>0</v>
      </c>
    </row>
    <row r="185" spans="1:8" x14ac:dyDescent="0.25">
      <c r="A185" s="5"/>
      <c r="B185" s="39"/>
      <c r="C185" s="148"/>
      <c r="D185" s="65"/>
      <c r="E185" s="65"/>
      <c r="F185" s="153"/>
      <c r="G185" s="162"/>
      <c r="H185" s="386">
        <f t="shared" si="2"/>
        <v>0</v>
      </c>
    </row>
    <row r="186" spans="1:8" x14ac:dyDescent="0.25">
      <c r="A186" s="5"/>
      <c r="B186" s="25" t="s">
        <v>17</v>
      </c>
      <c r="C186" s="148" t="s">
        <v>10</v>
      </c>
      <c r="D186" s="77" t="s">
        <v>75</v>
      </c>
      <c r="E186" s="77">
        <v>2</v>
      </c>
      <c r="F186" s="149">
        <v>4.88</v>
      </c>
      <c r="G186" s="162"/>
      <c r="H186" s="386">
        <f t="shared" si="2"/>
        <v>0</v>
      </c>
    </row>
    <row r="187" spans="1:8" x14ac:dyDescent="0.25">
      <c r="A187" s="5"/>
      <c r="B187" s="39"/>
      <c r="C187" s="148"/>
      <c r="D187" s="77"/>
      <c r="E187" s="77"/>
      <c r="F187" s="149"/>
      <c r="G187" s="162"/>
      <c r="H187" s="386">
        <f t="shared" si="2"/>
        <v>0</v>
      </c>
    </row>
    <row r="188" spans="1:8" x14ac:dyDescent="0.25">
      <c r="A188" s="5"/>
      <c r="B188" s="25" t="s">
        <v>44</v>
      </c>
      <c r="C188" s="154" t="s">
        <v>10</v>
      </c>
      <c r="D188" s="77" t="s">
        <v>1027</v>
      </c>
      <c r="E188" s="77">
        <v>2</v>
      </c>
      <c r="F188" s="149">
        <v>3.2</v>
      </c>
      <c r="G188" s="162"/>
      <c r="H188" s="386">
        <f t="shared" si="2"/>
        <v>0</v>
      </c>
    </row>
    <row r="189" spans="1:8" x14ac:dyDescent="0.25">
      <c r="A189" s="5"/>
      <c r="B189" s="39"/>
      <c r="C189" s="154" t="s">
        <v>10</v>
      </c>
      <c r="D189" s="77" t="s">
        <v>1028</v>
      </c>
      <c r="E189" s="77">
        <v>1</v>
      </c>
      <c r="F189" s="149">
        <v>0.9</v>
      </c>
      <c r="G189" s="162"/>
      <c r="H189" s="386">
        <f t="shared" si="2"/>
        <v>0</v>
      </c>
    </row>
    <row r="190" spans="1:8" x14ac:dyDescent="0.25">
      <c r="A190" s="5"/>
      <c r="B190" s="39"/>
      <c r="C190" s="154"/>
      <c r="D190" s="77"/>
      <c r="E190" s="77"/>
      <c r="F190" s="149"/>
      <c r="G190" s="162"/>
      <c r="H190" s="386">
        <f t="shared" si="2"/>
        <v>0</v>
      </c>
    </row>
    <row r="191" spans="1:8" x14ac:dyDescent="0.25">
      <c r="A191" s="93"/>
      <c r="B191" s="92" t="s">
        <v>33</v>
      </c>
      <c r="C191" s="322" t="s">
        <v>13</v>
      </c>
      <c r="D191" s="144" t="s">
        <v>1029</v>
      </c>
      <c r="E191" s="144">
        <v>2</v>
      </c>
      <c r="F191" s="152">
        <v>390.97</v>
      </c>
      <c r="G191" s="162"/>
      <c r="H191" s="386">
        <f t="shared" si="2"/>
        <v>0</v>
      </c>
    </row>
    <row r="192" spans="1:8" x14ac:dyDescent="0.25">
      <c r="A192" s="93"/>
      <c r="B192" s="92"/>
      <c r="C192" s="322" t="s">
        <v>13</v>
      </c>
      <c r="D192" s="144" t="s">
        <v>1030</v>
      </c>
      <c r="E192" s="144">
        <v>2</v>
      </c>
      <c r="F192" s="152">
        <v>287.33</v>
      </c>
      <c r="G192" s="162"/>
      <c r="H192" s="386">
        <f t="shared" si="2"/>
        <v>0</v>
      </c>
    </row>
    <row r="193" spans="1:8" x14ac:dyDescent="0.25">
      <c r="A193" s="5"/>
      <c r="B193" s="39" t="s">
        <v>1031</v>
      </c>
      <c r="C193" s="154" t="s">
        <v>13</v>
      </c>
      <c r="D193" s="77"/>
      <c r="E193" s="77"/>
      <c r="F193" s="149">
        <v>49.6</v>
      </c>
      <c r="G193" s="162"/>
      <c r="H193" s="386">
        <f t="shared" si="2"/>
        <v>0</v>
      </c>
    </row>
    <row r="194" spans="1:8" x14ac:dyDescent="0.25">
      <c r="A194" s="5"/>
      <c r="B194" s="39" t="s">
        <v>1252</v>
      </c>
      <c r="C194" s="154" t="s">
        <v>10</v>
      </c>
      <c r="D194" s="77"/>
      <c r="E194" s="77"/>
      <c r="F194" s="149">
        <v>113.22</v>
      </c>
      <c r="G194" s="201"/>
      <c r="H194" s="386">
        <f t="shared" si="2"/>
        <v>0</v>
      </c>
    </row>
    <row r="195" spans="1:8" ht="15.75" thickBot="1" x14ac:dyDescent="0.3">
      <c r="A195" s="309" t="s">
        <v>143</v>
      </c>
      <c r="B195" s="85" t="s">
        <v>33</v>
      </c>
      <c r="C195" s="323" t="s">
        <v>13</v>
      </c>
      <c r="D195" s="160"/>
      <c r="E195" s="160"/>
      <c r="F195" s="161">
        <v>113</v>
      </c>
      <c r="G195" s="317"/>
      <c r="H195" s="386">
        <f t="shared" si="2"/>
        <v>0</v>
      </c>
    </row>
    <row r="196" spans="1:8" ht="15.75" thickBot="1" x14ac:dyDescent="0.3">
      <c r="A196" s="302"/>
      <c r="B196" s="324" t="s">
        <v>1282</v>
      </c>
      <c r="C196" s="325"/>
      <c r="D196" s="324"/>
      <c r="E196" s="324"/>
      <c r="F196" s="326"/>
      <c r="G196" s="327"/>
      <c r="H196" s="405"/>
    </row>
    <row r="197" spans="1:8" ht="15.75" thickBot="1" x14ac:dyDescent="0.3">
      <c r="A197" s="182"/>
      <c r="B197" s="183" t="s">
        <v>6</v>
      </c>
      <c r="C197" s="184"/>
      <c r="D197" s="183"/>
      <c r="E197" s="185"/>
      <c r="F197" s="184"/>
      <c r="G197" s="211"/>
      <c r="H197" s="396">
        <f>SUM(H6:H196)</f>
        <v>0</v>
      </c>
    </row>
  </sheetData>
  <sheetProtection algorithmName="SHA-512" hashValue="xQLkTrBc9caz6vShbyOkgFWQqBmEFQwzGdGgeS7FH/DfbglxEPTZCW+uEcWaPL9Rv2bIVW16SUxIx8WxMFYbBQ==" saltValue="I30WboqlEETyYcw79IU9MQ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L25" sqref="L25"/>
    </sheetView>
  </sheetViews>
  <sheetFormatPr baseColWidth="10" defaultRowHeight="15" x14ac:dyDescent="0.25"/>
  <cols>
    <col min="1" max="1" width="14.85546875" customWidth="1"/>
    <col min="2" max="2" width="15.710937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7.7109375" style="94" customWidth="1"/>
    <col min="8" max="8" width="17.7109375" style="400" customWidth="1"/>
  </cols>
  <sheetData>
    <row r="1" spans="1:12" ht="23.25" x14ac:dyDescent="0.35">
      <c r="A1" s="4" t="s">
        <v>0</v>
      </c>
      <c r="C1" s="3"/>
      <c r="D1" s="3"/>
    </row>
    <row r="2" spans="1:12" ht="18.75" x14ac:dyDescent="0.3">
      <c r="C2" s="3"/>
      <c r="D2" s="3"/>
    </row>
    <row r="3" spans="1:12" ht="18.75" x14ac:dyDescent="0.3">
      <c r="C3" s="3" t="s">
        <v>1</v>
      </c>
      <c r="D3" s="3" t="s">
        <v>1032</v>
      </c>
    </row>
    <row r="4" spans="1:12" ht="15.75" thickBot="1" x14ac:dyDescent="0.3"/>
    <row r="5" spans="1:12" ht="15.75" thickBot="1" x14ac:dyDescent="0.3">
      <c r="A5" s="241" t="s">
        <v>9</v>
      </c>
      <c r="B5" s="7" t="s">
        <v>14</v>
      </c>
      <c r="C5" s="45" t="s">
        <v>2</v>
      </c>
      <c r="D5" s="45" t="s">
        <v>3</v>
      </c>
      <c r="E5" s="45" t="s">
        <v>5</v>
      </c>
      <c r="F5" s="45" t="s">
        <v>11</v>
      </c>
      <c r="G5" s="113" t="s">
        <v>1105</v>
      </c>
      <c r="H5" s="381" t="s">
        <v>1106</v>
      </c>
      <c r="J5" t="s">
        <v>1210</v>
      </c>
      <c r="K5" t="s">
        <v>1250</v>
      </c>
      <c r="L5" t="s">
        <v>1211</v>
      </c>
    </row>
    <row r="6" spans="1:12" x14ac:dyDescent="0.25">
      <c r="A6" s="11" t="s">
        <v>4</v>
      </c>
      <c r="B6" s="21" t="s">
        <v>12</v>
      </c>
      <c r="C6" s="145" t="s">
        <v>10</v>
      </c>
      <c r="D6" s="146" t="s">
        <v>1033</v>
      </c>
      <c r="E6" s="146">
        <v>1</v>
      </c>
      <c r="F6" s="147">
        <v>0.4</v>
      </c>
      <c r="G6" s="138"/>
      <c r="H6" s="386">
        <f>(F6*G6)</f>
        <v>0</v>
      </c>
      <c r="J6" t="s">
        <v>1249</v>
      </c>
      <c r="K6" t="s">
        <v>1250</v>
      </c>
      <c r="L6" t="s">
        <v>1211</v>
      </c>
    </row>
    <row r="7" spans="1:12" x14ac:dyDescent="0.25">
      <c r="A7" s="11"/>
      <c r="B7" s="25"/>
      <c r="C7" s="148" t="s">
        <v>10</v>
      </c>
      <c r="D7" s="77" t="s">
        <v>1034</v>
      </c>
      <c r="E7" s="77">
        <v>1</v>
      </c>
      <c r="F7" s="149">
        <v>0.79</v>
      </c>
      <c r="G7" s="128"/>
      <c r="H7" s="386">
        <f t="shared" ref="H7:H57" si="0">(F7*G7)</f>
        <v>0</v>
      </c>
      <c r="J7" t="s">
        <v>1249</v>
      </c>
      <c r="K7" t="s">
        <v>33</v>
      </c>
      <c r="L7" t="s">
        <v>1251</v>
      </c>
    </row>
    <row r="8" spans="1:12" x14ac:dyDescent="0.25">
      <c r="A8" s="9"/>
      <c r="B8" s="25"/>
      <c r="C8" s="148" t="s">
        <v>13</v>
      </c>
      <c r="D8" s="143" t="s">
        <v>1035</v>
      </c>
      <c r="E8" s="77">
        <v>1</v>
      </c>
      <c r="F8" s="149">
        <v>0.8</v>
      </c>
      <c r="G8" s="128"/>
      <c r="H8" s="386">
        <f t="shared" si="0"/>
        <v>0</v>
      </c>
      <c r="J8" t="s">
        <v>1210</v>
      </c>
      <c r="K8" t="s">
        <v>33</v>
      </c>
      <c r="L8" t="s">
        <v>1251</v>
      </c>
    </row>
    <row r="9" spans="1:12" x14ac:dyDescent="0.25">
      <c r="A9" s="9"/>
      <c r="B9" s="25"/>
      <c r="C9" s="148" t="s">
        <v>10</v>
      </c>
      <c r="D9" s="143" t="s">
        <v>1035</v>
      </c>
      <c r="E9" s="77">
        <v>1</v>
      </c>
      <c r="F9" s="149">
        <v>0.8</v>
      </c>
      <c r="G9" s="128"/>
      <c r="H9" s="386">
        <f t="shared" si="0"/>
        <v>0</v>
      </c>
    </row>
    <row r="10" spans="1:12" x14ac:dyDescent="0.25">
      <c r="A10" s="9"/>
      <c r="B10" s="25"/>
      <c r="C10" s="148" t="s">
        <v>10</v>
      </c>
      <c r="D10" s="143" t="s">
        <v>1036</v>
      </c>
      <c r="E10" s="77">
        <v>4</v>
      </c>
      <c r="F10" s="149">
        <v>1.46</v>
      </c>
      <c r="G10" s="128"/>
      <c r="H10" s="386">
        <f t="shared" si="0"/>
        <v>0</v>
      </c>
    </row>
    <row r="11" spans="1:12" x14ac:dyDescent="0.25">
      <c r="A11" s="9"/>
      <c r="B11" s="25"/>
      <c r="C11" s="148" t="s">
        <v>10</v>
      </c>
      <c r="D11" s="143" t="s">
        <v>1037</v>
      </c>
      <c r="E11" s="77">
        <v>4</v>
      </c>
      <c r="F11" s="149">
        <v>4.01</v>
      </c>
      <c r="G11" s="128"/>
      <c r="H11" s="386">
        <f t="shared" si="0"/>
        <v>0</v>
      </c>
    </row>
    <row r="12" spans="1:12" x14ac:dyDescent="0.25">
      <c r="A12" s="9"/>
      <c r="B12" s="25"/>
      <c r="C12" s="148" t="s">
        <v>13</v>
      </c>
      <c r="D12" s="143" t="s">
        <v>1038</v>
      </c>
      <c r="E12" s="77">
        <v>1</v>
      </c>
      <c r="F12" s="149">
        <v>1.08</v>
      </c>
      <c r="G12" s="128"/>
      <c r="H12" s="386">
        <f t="shared" si="0"/>
        <v>0</v>
      </c>
    </row>
    <row r="13" spans="1:12" x14ac:dyDescent="0.25">
      <c r="A13" s="9"/>
      <c r="B13" s="25"/>
      <c r="C13" s="148" t="s">
        <v>10</v>
      </c>
      <c r="D13" s="143" t="s">
        <v>1039</v>
      </c>
      <c r="E13" s="77">
        <v>1</v>
      </c>
      <c r="F13" s="149">
        <v>1.1000000000000001</v>
      </c>
      <c r="G13" s="128"/>
      <c r="H13" s="386">
        <f t="shared" si="0"/>
        <v>0</v>
      </c>
    </row>
    <row r="14" spans="1:12" ht="15.75" thickBot="1" x14ac:dyDescent="0.3">
      <c r="A14" s="6"/>
      <c r="B14" s="31"/>
      <c r="C14" s="150"/>
      <c r="D14" s="65"/>
      <c r="E14" s="77"/>
      <c r="F14" s="149"/>
      <c r="G14" s="128"/>
      <c r="H14" s="386">
        <f t="shared" si="0"/>
        <v>0</v>
      </c>
    </row>
    <row r="15" spans="1:12" x14ac:dyDescent="0.25">
      <c r="A15" s="12" t="s">
        <v>7</v>
      </c>
      <c r="B15" s="21" t="s">
        <v>12</v>
      </c>
      <c r="C15" s="148" t="s">
        <v>10</v>
      </c>
      <c r="D15" s="77" t="s">
        <v>1040</v>
      </c>
      <c r="E15" s="77">
        <v>14</v>
      </c>
      <c r="F15" s="149">
        <v>39.15</v>
      </c>
      <c r="G15" s="128"/>
      <c r="H15" s="386">
        <f t="shared" si="0"/>
        <v>0</v>
      </c>
    </row>
    <row r="16" spans="1:12" x14ac:dyDescent="0.25">
      <c r="A16" s="5"/>
      <c r="B16" s="25"/>
      <c r="C16" s="148" t="s">
        <v>10</v>
      </c>
      <c r="D16" s="77" t="s">
        <v>1041</v>
      </c>
      <c r="E16" s="77">
        <v>4</v>
      </c>
      <c r="F16" s="149">
        <v>12.41</v>
      </c>
      <c r="G16" s="128"/>
      <c r="H16" s="386">
        <f t="shared" si="0"/>
        <v>0</v>
      </c>
    </row>
    <row r="17" spans="1:8" x14ac:dyDescent="0.25">
      <c r="A17" s="5"/>
      <c r="B17" s="25"/>
      <c r="C17" s="148" t="s">
        <v>10</v>
      </c>
      <c r="D17" s="77" t="s">
        <v>39</v>
      </c>
      <c r="E17" s="77">
        <v>8</v>
      </c>
      <c r="F17" s="149">
        <v>24.84</v>
      </c>
      <c r="G17" s="128"/>
      <c r="H17" s="386">
        <f t="shared" si="0"/>
        <v>0</v>
      </c>
    </row>
    <row r="18" spans="1:8" x14ac:dyDescent="0.25">
      <c r="A18" s="5"/>
      <c r="B18" s="25"/>
      <c r="C18" s="148" t="s">
        <v>10</v>
      </c>
      <c r="D18" s="77" t="s">
        <v>1042</v>
      </c>
      <c r="E18" s="77">
        <v>13</v>
      </c>
      <c r="F18" s="149">
        <v>44.37</v>
      </c>
      <c r="G18" s="128"/>
      <c r="H18" s="386">
        <f t="shared" si="0"/>
        <v>0</v>
      </c>
    </row>
    <row r="19" spans="1:8" x14ac:dyDescent="0.25">
      <c r="A19" s="5"/>
      <c r="B19" s="25"/>
      <c r="C19" s="148" t="s">
        <v>10</v>
      </c>
      <c r="D19" s="77" t="s">
        <v>1043</v>
      </c>
      <c r="E19" s="77">
        <v>1</v>
      </c>
      <c r="F19" s="149">
        <v>3.74</v>
      </c>
      <c r="G19" s="128"/>
      <c r="H19" s="386">
        <f t="shared" si="0"/>
        <v>0</v>
      </c>
    </row>
    <row r="20" spans="1:8" x14ac:dyDescent="0.25">
      <c r="A20" s="5"/>
      <c r="B20" s="25"/>
      <c r="C20" s="148" t="s">
        <v>10</v>
      </c>
      <c r="D20" s="77" t="s">
        <v>1044</v>
      </c>
      <c r="E20" s="77">
        <v>3</v>
      </c>
      <c r="F20" s="149">
        <v>23.67</v>
      </c>
      <c r="G20" s="128"/>
      <c r="H20" s="386">
        <f t="shared" si="0"/>
        <v>0</v>
      </c>
    </row>
    <row r="21" spans="1:8" x14ac:dyDescent="0.25">
      <c r="A21" s="5"/>
      <c r="B21" s="25"/>
      <c r="C21" s="148"/>
      <c r="D21" s="77"/>
      <c r="E21" s="77"/>
      <c r="F21" s="149"/>
      <c r="G21" s="128"/>
      <c r="H21" s="386">
        <f t="shared" si="0"/>
        <v>0</v>
      </c>
    </row>
    <row r="22" spans="1:8" x14ac:dyDescent="0.25">
      <c r="A22" s="5"/>
      <c r="B22" s="25" t="s">
        <v>15</v>
      </c>
      <c r="C22" s="148" t="s">
        <v>10</v>
      </c>
      <c r="D22" s="77" t="s">
        <v>1045</v>
      </c>
      <c r="E22" s="77">
        <v>1</v>
      </c>
      <c r="F22" s="149">
        <v>5.12</v>
      </c>
      <c r="G22" s="128"/>
      <c r="H22" s="386">
        <f t="shared" si="0"/>
        <v>0</v>
      </c>
    </row>
    <row r="23" spans="1:8" x14ac:dyDescent="0.25">
      <c r="A23" s="5"/>
      <c r="B23" s="25"/>
      <c r="C23" s="148" t="s">
        <v>10</v>
      </c>
      <c r="D23" s="77" t="s">
        <v>1046</v>
      </c>
      <c r="E23" s="77">
        <v>1</v>
      </c>
      <c r="F23" s="149">
        <v>1.72</v>
      </c>
      <c r="G23" s="128"/>
      <c r="H23" s="386">
        <f t="shared" si="0"/>
        <v>0</v>
      </c>
    </row>
    <row r="24" spans="1:8" x14ac:dyDescent="0.25">
      <c r="A24" s="5"/>
      <c r="B24" s="25"/>
      <c r="C24" s="148" t="s">
        <v>10</v>
      </c>
      <c r="D24" s="77" t="s">
        <v>1047</v>
      </c>
      <c r="E24" s="77">
        <v>1</v>
      </c>
      <c r="F24" s="149">
        <v>7.6</v>
      </c>
      <c r="G24" s="128"/>
      <c r="H24" s="386">
        <f t="shared" si="0"/>
        <v>0</v>
      </c>
    </row>
    <row r="25" spans="1:8" x14ac:dyDescent="0.25">
      <c r="A25" s="5"/>
      <c r="B25" s="25"/>
      <c r="C25" s="148" t="s">
        <v>10</v>
      </c>
      <c r="D25" s="77" t="s">
        <v>1048</v>
      </c>
      <c r="E25" s="77">
        <v>2</v>
      </c>
      <c r="F25" s="149">
        <v>2.31</v>
      </c>
      <c r="G25" s="128"/>
      <c r="H25" s="386">
        <f t="shared" si="0"/>
        <v>0</v>
      </c>
    </row>
    <row r="26" spans="1:8" x14ac:dyDescent="0.25">
      <c r="A26" s="5"/>
      <c r="B26" s="25"/>
      <c r="C26" s="148" t="s">
        <v>10</v>
      </c>
      <c r="D26" s="77" t="s">
        <v>1049</v>
      </c>
      <c r="E26" s="77">
        <v>1</v>
      </c>
      <c r="F26" s="149">
        <v>2.74</v>
      </c>
      <c r="G26" s="128"/>
      <c r="H26" s="386">
        <f t="shared" si="0"/>
        <v>0</v>
      </c>
    </row>
    <row r="27" spans="1:8" x14ac:dyDescent="0.25">
      <c r="A27" s="5"/>
      <c r="B27" s="25"/>
      <c r="C27" s="148"/>
      <c r="D27" s="77"/>
      <c r="E27" s="77"/>
      <c r="F27" s="149"/>
      <c r="G27" s="128"/>
      <c r="H27" s="386">
        <f t="shared" si="0"/>
        <v>0</v>
      </c>
    </row>
    <row r="28" spans="1:8" x14ac:dyDescent="0.25">
      <c r="A28" s="5"/>
      <c r="B28" s="25" t="s">
        <v>44</v>
      </c>
      <c r="C28" s="148" t="s">
        <v>10</v>
      </c>
      <c r="D28" s="77" t="s">
        <v>1050</v>
      </c>
      <c r="E28" s="77">
        <v>1</v>
      </c>
      <c r="F28" s="149">
        <v>1.54</v>
      </c>
      <c r="G28" s="128"/>
      <c r="H28" s="386">
        <f t="shared" si="0"/>
        <v>0</v>
      </c>
    </row>
    <row r="29" spans="1:8" x14ac:dyDescent="0.25">
      <c r="A29" s="5"/>
      <c r="B29" s="25"/>
      <c r="C29" s="148" t="s">
        <v>10</v>
      </c>
      <c r="D29" s="77" t="s">
        <v>1051</v>
      </c>
      <c r="E29" s="77">
        <v>2</v>
      </c>
      <c r="F29" s="149">
        <v>2.52</v>
      </c>
      <c r="G29" s="128"/>
      <c r="H29" s="386">
        <f t="shared" si="0"/>
        <v>0</v>
      </c>
    </row>
    <row r="30" spans="1:8" x14ac:dyDescent="0.25">
      <c r="A30" s="5"/>
      <c r="B30" s="25"/>
      <c r="C30" s="148"/>
      <c r="D30" s="77"/>
      <c r="E30" s="77"/>
      <c r="F30" s="149"/>
      <c r="G30" s="128"/>
      <c r="H30" s="386">
        <f t="shared" si="0"/>
        <v>0</v>
      </c>
    </row>
    <row r="31" spans="1:8" x14ac:dyDescent="0.25">
      <c r="A31" s="5"/>
      <c r="B31" s="25" t="s">
        <v>16</v>
      </c>
      <c r="C31" s="148" t="s">
        <v>10</v>
      </c>
      <c r="D31" s="77" t="s">
        <v>75</v>
      </c>
      <c r="E31" s="77">
        <v>1</v>
      </c>
      <c r="F31" s="149">
        <v>2.44</v>
      </c>
      <c r="G31" s="128"/>
      <c r="H31" s="386">
        <f t="shared" si="0"/>
        <v>0</v>
      </c>
    </row>
    <row r="32" spans="1:8" x14ac:dyDescent="0.25">
      <c r="A32" s="5"/>
      <c r="B32" s="25"/>
      <c r="C32" s="148" t="s">
        <v>10</v>
      </c>
      <c r="D32" s="77" t="s">
        <v>1052</v>
      </c>
      <c r="E32" s="77">
        <v>1</v>
      </c>
      <c r="F32" s="149">
        <v>1.88</v>
      </c>
      <c r="G32" s="128"/>
      <c r="H32" s="386">
        <f t="shared" si="0"/>
        <v>0</v>
      </c>
    </row>
    <row r="33" spans="1:8" x14ac:dyDescent="0.25">
      <c r="A33" s="5"/>
      <c r="B33" s="25"/>
      <c r="C33" s="148" t="s">
        <v>10</v>
      </c>
      <c r="D33" s="77" t="s">
        <v>1053</v>
      </c>
      <c r="E33" s="77">
        <v>1</v>
      </c>
      <c r="F33" s="149">
        <v>5.48</v>
      </c>
      <c r="G33" s="128"/>
      <c r="H33" s="386">
        <f t="shared" si="0"/>
        <v>0</v>
      </c>
    </row>
    <row r="34" spans="1:8" x14ac:dyDescent="0.25">
      <c r="A34" s="5"/>
      <c r="B34" s="25"/>
      <c r="C34" s="148" t="s">
        <v>10</v>
      </c>
      <c r="D34" s="77" t="s">
        <v>952</v>
      </c>
      <c r="E34" s="77">
        <v>1</v>
      </c>
      <c r="F34" s="149">
        <v>5.35</v>
      </c>
      <c r="G34" s="128"/>
      <c r="H34" s="386">
        <f t="shared" si="0"/>
        <v>0</v>
      </c>
    </row>
    <row r="35" spans="1:8" x14ac:dyDescent="0.25">
      <c r="A35" s="5"/>
      <c r="B35" s="25"/>
      <c r="C35" s="148" t="s">
        <v>10</v>
      </c>
      <c r="D35" s="77" t="s">
        <v>1054</v>
      </c>
      <c r="E35" s="77">
        <v>2</v>
      </c>
      <c r="F35" s="149">
        <v>12.55</v>
      </c>
      <c r="G35" s="128"/>
      <c r="H35" s="386">
        <f t="shared" si="0"/>
        <v>0</v>
      </c>
    </row>
    <row r="36" spans="1:8" x14ac:dyDescent="0.25">
      <c r="A36" s="5"/>
      <c r="B36" s="25"/>
      <c r="C36" s="148" t="s">
        <v>10</v>
      </c>
      <c r="D36" s="77" t="s">
        <v>1055</v>
      </c>
      <c r="E36" s="77">
        <v>1</v>
      </c>
      <c r="F36" s="149">
        <v>5.22</v>
      </c>
      <c r="G36" s="128"/>
      <c r="H36" s="386">
        <f t="shared" si="0"/>
        <v>0</v>
      </c>
    </row>
    <row r="37" spans="1:8" x14ac:dyDescent="0.25">
      <c r="A37" s="5"/>
      <c r="B37" s="25"/>
      <c r="C37" s="148" t="s">
        <v>10</v>
      </c>
      <c r="D37" s="77" t="s">
        <v>1056</v>
      </c>
      <c r="E37" s="77">
        <v>1</v>
      </c>
      <c r="F37" s="149">
        <v>2.14</v>
      </c>
      <c r="G37" s="128"/>
      <c r="H37" s="386">
        <f t="shared" si="0"/>
        <v>0</v>
      </c>
    </row>
    <row r="38" spans="1:8" ht="15.75" thickBot="1" x14ac:dyDescent="0.3">
      <c r="A38" s="6"/>
      <c r="B38" s="31"/>
      <c r="C38" s="150"/>
      <c r="D38" s="65"/>
      <c r="E38" s="65"/>
      <c r="F38" s="153"/>
      <c r="G38" s="128"/>
      <c r="H38" s="386">
        <f t="shared" si="0"/>
        <v>0</v>
      </c>
    </row>
    <row r="39" spans="1:8" x14ac:dyDescent="0.25">
      <c r="A39" s="12" t="s">
        <v>87</v>
      </c>
      <c r="B39" s="21" t="s">
        <v>12</v>
      </c>
      <c r="C39" s="148" t="s">
        <v>10</v>
      </c>
      <c r="D39" s="77" t="s">
        <v>1057</v>
      </c>
      <c r="E39" s="77">
        <v>20</v>
      </c>
      <c r="F39" s="149">
        <v>40.119999999999997</v>
      </c>
      <c r="G39" s="128"/>
      <c r="H39" s="386">
        <f t="shared" si="0"/>
        <v>0</v>
      </c>
    </row>
    <row r="40" spans="1:8" x14ac:dyDescent="0.25">
      <c r="A40" s="1"/>
      <c r="B40" s="25"/>
      <c r="C40" s="148" t="s">
        <v>10</v>
      </c>
      <c r="D40" s="77" t="s">
        <v>1058</v>
      </c>
      <c r="E40" s="77">
        <v>12</v>
      </c>
      <c r="F40" s="149">
        <v>29.17</v>
      </c>
      <c r="G40" s="128"/>
      <c r="H40" s="386">
        <f t="shared" si="0"/>
        <v>0</v>
      </c>
    </row>
    <row r="41" spans="1:8" x14ac:dyDescent="0.25">
      <c r="A41" s="5"/>
      <c r="B41" s="25"/>
      <c r="C41" s="148"/>
      <c r="D41" s="77"/>
      <c r="E41" s="77"/>
      <c r="F41" s="149"/>
      <c r="G41" s="128"/>
      <c r="H41" s="386">
        <f t="shared" si="0"/>
        <v>0</v>
      </c>
    </row>
    <row r="42" spans="1:8" x14ac:dyDescent="0.25">
      <c r="A42" s="5"/>
      <c r="B42" s="25" t="s">
        <v>15</v>
      </c>
      <c r="C42" s="148" t="s">
        <v>10</v>
      </c>
      <c r="D42" s="77" t="s">
        <v>1011</v>
      </c>
      <c r="E42" s="77">
        <v>1</v>
      </c>
      <c r="F42" s="149">
        <v>3.92</v>
      </c>
      <c r="G42" s="128"/>
      <c r="H42" s="386">
        <f t="shared" si="0"/>
        <v>0</v>
      </c>
    </row>
    <row r="43" spans="1:8" x14ac:dyDescent="0.25">
      <c r="A43" s="5"/>
      <c r="B43" s="25"/>
      <c r="C43" s="148"/>
      <c r="D43" s="77"/>
      <c r="E43" s="77"/>
      <c r="F43" s="149"/>
      <c r="G43" s="128"/>
      <c r="H43" s="386">
        <f t="shared" si="0"/>
        <v>0</v>
      </c>
    </row>
    <row r="44" spans="1:8" x14ac:dyDescent="0.25">
      <c r="A44" s="5"/>
      <c r="B44" s="25" t="s">
        <v>16</v>
      </c>
      <c r="C44" s="148" t="s">
        <v>10</v>
      </c>
      <c r="D44" s="77" t="s">
        <v>75</v>
      </c>
      <c r="E44" s="77">
        <v>1</v>
      </c>
      <c r="F44" s="149">
        <v>2.44</v>
      </c>
      <c r="G44" s="128"/>
      <c r="H44" s="386">
        <f t="shared" si="0"/>
        <v>0</v>
      </c>
    </row>
    <row r="45" spans="1:8" x14ac:dyDescent="0.25">
      <c r="A45" s="5"/>
      <c r="B45" s="25"/>
      <c r="C45" s="148" t="s">
        <v>10</v>
      </c>
      <c r="D45" s="77" t="s">
        <v>1059</v>
      </c>
      <c r="E45" s="77">
        <v>1</v>
      </c>
      <c r="F45" s="149">
        <v>2.29</v>
      </c>
      <c r="G45" s="128"/>
      <c r="H45" s="386">
        <f t="shared" si="0"/>
        <v>0</v>
      </c>
    </row>
    <row r="46" spans="1:8" x14ac:dyDescent="0.25">
      <c r="A46" s="5"/>
      <c r="B46" s="25"/>
      <c r="C46" s="148" t="s">
        <v>10</v>
      </c>
      <c r="D46" s="77" t="s">
        <v>1060</v>
      </c>
      <c r="E46" s="77">
        <v>1</v>
      </c>
      <c r="F46" s="149">
        <v>2.16</v>
      </c>
      <c r="G46" s="128"/>
      <c r="H46" s="386">
        <f t="shared" si="0"/>
        <v>0</v>
      </c>
    </row>
    <row r="47" spans="1:8" x14ac:dyDescent="0.25">
      <c r="A47" s="5"/>
      <c r="B47" s="25"/>
      <c r="C47" s="148"/>
      <c r="D47" s="77"/>
      <c r="E47" s="77"/>
      <c r="F47" s="149"/>
      <c r="G47" s="128"/>
      <c r="H47" s="386">
        <f t="shared" si="0"/>
        <v>0</v>
      </c>
    </row>
    <row r="48" spans="1:8" x14ac:dyDescent="0.25">
      <c r="A48" s="5"/>
      <c r="B48" s="25"/>
      <c r="C48" s="148"/>
      <c r="D48" s="77"/>
      <c r="E48" s="77"/>
      <c r="F48" s="149"/>
      <c r="G48" s="128"/>
      <c r="H48" s="386">
        <f t="shared" si="0"/>
        <v>0</v>
      </c>
    </row>
    <row r="49" spans="1:8" ht="15.75" thickBot="1" x14ac:dyDescent="0.3">
      <c r="A49" s="6"/>
      <c r="B49" s="31"/>
      <c r="C49" s="148"/>
      <c r="D49" s="77"/>
      <c r="E49" s="77"/>
      <c r="F49" s="149"/>
      <c r="G49" s="128"/>
      <c r="H49" s="386">
        <f t="shared" si="0"/>
        <v>0</v>
      </c>
    </row>
    <row r="50" spans="1:8" x14ac:dyDescent="0.25">
      <c r="A50" s="12" t="s">
        <v>8</v>
      </c>
      <c r="B50" s="21" t="s">
        <v>12</v>
      </c>
      <c r="C50" s="148" t="s">
        <v>10</v>
      </c>
      <c r="D50" s="77" t="s">
        <v>1061</v>
      </c>
      <c r="E50" s="77">
        <v>20</v>
      </c>
      <c r="F50" s="149">
        <v>5.3</v>
      </c>
      <c r="G50" s="128"/>
      <c r="H50" s="386">
        <f t="shared" si="0"/>
        <v>0</v>
      </c>
    </row>
    <row r="51" spans="1:8" x14ac:dyDescent="0.25">
      <c r="A51" s="5"/>
      <c r="B51" s="39"/>
      <c r="C51" s="148" t="s">
        <v>10</v>
      </c>
      <c r="D51" s="77" t="s">
        <v>1062</v>
      </c>
      <c r="E51" s="77">
        <v>8</v>
      </c>
      <c r="F51" s="149">
        <v>3.55</v>
      </c>
      <c r="G51" s="128"/>
      <c r="H51" s="386">
        <f t="shared" si="0"/>
        <v>0</v>
      </c>
    </row>
    <row r="52" spans="1:8" x14ac:dyDescent="0.25">
      <c r="A52" s="5"/>
      <c r="B52" s="39"/>
      <c r="C52" s="148" t="s">
        <v>10</v>
      </c>
      <c r="D52" s="77" t="s">
        <v>1063</v>
      </c>
      <c r="E52" s="77">
        <v>12</v>
      </c>
      <c r="F52" s="149">
        <v>18.41</v>
      </c>
      <c r="G52" s="128"/>
      <c r="H52" s="386">
        <f t="shared" si="0"/>
        <v>0</v>
      </c>
    </row>
    <row r="53" spans="1:8" x14ac:dyDescent="0.25">
      <c r="A53" s="5"/>
      <c r="B53" s="39"/>
      <c r="C53" s="148" t="s">
        <v>10</v>
      </c>
      <c r="D53" s="77" t="s">
        <v>604</v>
      </c>
      <c r="E53" s="77">
        <v>8</v>
      </c>
      <c r="F53" s="149">
        <v>4.75</v>
      </c>
      <c r="G53" s="128"/>
      <c r="H53" s="386">
        <f t="shared" si="0"/>
        <v>0</v>
      </c>
    </row>
    <row r="54" spans="1:8" x14ac:dyDescent="0.25">
      <c r="A54" s="5"/>
      <c r="B54" s="39"/>
      <c r="C54" s="148" t="s">
        <v>10</v>
      </c>
      <c r="D54" s="77" t="s">
        <v>1064</v>
      </c>
      <c r="E54" s="77">
        <v>2</v>
      </c>
      <c r="F54" s="149">
        <v>4</v>
      </c>
      <c r="G54" s="128"/>
      <c r="H54" s="386">
        <f t="shared" si="0"/>
        <v>0</v>
      </c>
    </row>
    <row r="55" spans="1:8" x14ac:dyDescent="0.25">
      <c r="A55" s="5"/>
      <c r="B55" s="39"/>
      <c r="C55" s="148"/>
      <c r="D55" s="77"/>
      <c r="E55" s="77"/>
      <c r="F55" s="149"/>
      <c r="G55" s="128"/>
      <c r="H55" s="386">
        <f t="shared" si="0"/>
        <v>0</v>
      </c>
    </row>
    <row r="56" spans="1:8" x14ac:dyDescent="0.25">
      <c r="A56" s="5"/>
      <c r="B56" s="39" t="s">
        <v>16</v>
      </c>
      <c r="C56" s="148" t="s">
        <v>10</v>
      </c>
      <c r="D56" s="77" t="s">
        <v>231</v>
      </c>
      <c r="E56" s="77">
        <v>2</v>
      </c>
      <c r="F56" s="149">
        <v>4.32</v>
      </c>
      <c r="G56" s="128"/>
      <c r="H56" s="386">
        <f t="shared" si="0"/>
        <v>0</v>
      </c>
    </row>
    <row r="57" spans="1:8" x14ac:dyDescent="0.25">
      <c r="A57" s="5"/>
      <c r="B57" s="39"/>
      <c r="C57" s="148" t="s">
        <v>10</v>
      </c>
      <c r="D57" s="77" t="s">
        <v>680</v>
      </c>
      <c r="E57" s="77">
        <v>1</v>
      </c>
      <c r="F57" s="149">
        <v>2.0299999999999998</v>
      </c>
      <c r="G57" s="128"/>
      <c r="H57" s="386">
        <f t="shared" si="0"/>
        <v>0</v>
      </c>
    </row>
    <row r="58" spans="1:8" ht="15.75" thickBot="1" x14ac:dyDescent="0.3">
      <c r="A58" s="5"/>
      <c r="B58" s="172"/>
      <c r="C58" s="200"/>
      <c r="D58" s="56"/>
      <c r="E58" s="56"/>
      <c r="F58" s="191"/>
      <c r="G58" s="171"/>
      <c r="H58" s="406"/>
    </row>
    <row r="59" spans="1:8" ht="15.75" thickBot="1" x14ac:dyDescent="0.3">
      <c r="A59" s="174"/>
      <c r="B59" s="174" t="s">
        <v>1282</v>
      </c>
      <c r="C59" s="175"/>
      <c r="D59" s="175"/>
      <c r="E59" s="175"/>
      <c r="F59" s="176"/>
      <c r="G59" s="199"/>
      <c r="H59" s="407"/>
    </row>
    <row r="60" spans="1:8" ht="15.75" thickBot="1" x14ac:dyDescent="0.3">
      <c r="A60" s="182"/>
      <c r="B60" s="183" t="s">
        <v>6</v>
      </c>
      <c r="C60" s="184"/>
      <c r="D60" s="183"/>
      <c r="E60" s="185"/>
      <c r="F60" s="184"/>
      <c r="G60" s="189"/>
      <c r="H60" s="403">
        <f>SUM(H6:H59)</f>
        <v>0</v>
      </c>
    </row>
  </sheetData>
  <sheetProtection algorithmName="SHA-512" hashValue="h2sazkawWhFB1yx2gL8v3ic0Ep259lFRk/dyt1Bq2b+efsKDYX+2CggM3uTH60WuPaONen6WKxaDrzGoIWYu1w==" saltValue="E9/Bdr2ghLui2Z4OZwsZMg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workbookViewId="0">
      <selection sqref="A1:F1048576"/>
    </sheetView>
  </sheetViews>
  <sheetFormatPr baseColWidth="10" defaultRowHeight="15" x14ac:dyDescent="0.25"/>
  <cols>
    <col min="1" max="1" width="14.85546875" customWidth="1"/>
    <col min="2" max="2" width="15.710937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5.7109375" style="94" customWidth="1"/>
    <col min="8" max="8" width="15.7109375" style="380" customWidth="1"/>
  </cols>
  <sheetData>
    <row r="1" spans="1:12" ht="23.25" x14ac:dyDescent="0.35">
      <c r="A1" s="4" t="s">
        <v>0</v>
      </c>
      <c r="C1" s="3"/>
      <c r="D1" s="3"/>
    </row>
    <row r="2" spans="1:12" ht="23.25" x14ac:dyDescent="0.35">
      <c r="A2" s="4"/>
      <c r="C2" s="3"/>
      <c r="D2" s="3"/>
    </row>
    <row r="3" spans="1:12" ht="18.75" x14ac:dyDescent="0.3">
      <c r="C3" s="3" t="s">
        <v>1</v>
      </c>
      <c r="D3" s="3" t="s">
        <v>1107</v>
      </c>
    </row>
    <row r="4" spans="1:12" ht="19.5" thickBot="1" x14ac:dyDescent="0.35">
      <c r="C4" s="3"/>
      <c r="D4" s="3"/>
    </row>
    <row r="5" spans="1:12" ht="15.75" thickBot="1" x14ac:dyDescent="0.3">
      <c r="A5" s="241" t="s">
        <v>9</v>
      </c>
      <c r="B5" s="7" t="s">
        <v>14</v>
      </c>
      <c r="C5" s="45" t="s">
        <v>2</v>
      </c>
      <c r="D5" s="129" t="s">
        <v>3</v>
      </c>
      <c r="E5" s="45" t="s">
        <v>5</v>
      </c>
      <c r="F5" s="74" t="s">
        <v>11</v>
      </c>
      <c r="G5" s="95" t="s">
        <v>1105</v>
      </c>
      <c r="H5" s="381" t="s">
        <v>1106</v>
      </c>
      <c r="J5" t="s">
        <v>1210</v>
      </c>
      <c r="K5" s="72" t="s">
        <v>1250</v>
      </c>
      <c r="L5" t="s">
        <v>1211</v>
      </c>
    </row>
    <row r="6" spans="1:12" x14ac:dyDescent="0.25">
      <c r="A6" s="11" t="s">
        <v>4</v>
      </c>
      <c r="B6" s="15" t="s">
        <v>12</v>
      </c>
      <c r="C6" s="131" t="s">
        <v>10</v>
      </c>
      <c r="D6" s="132" t="s">
        <v>1108</v>
      </c>
      <c r="E6" s="132">
        <v>1</v>
      </c>
      <c r="F6" s="133">
        <v>0.86</v>
      </c>
      <c r="G6" s="166"/>
      <c r="H6" s="386">
        <f>(F6*G6)</f>
        <v>0</v>
      </c>
      <c r="J6" t="s">
        <v>1249</v>
      </c>
      <c r="K6" t="s">
        <v>1250</v>
      </c>
      <c r="L6" t="s">
        <v>1251</v>
      </c>
    </row>
    <row r="7" spans="1:12" x14ac:dyDescent="0.25">
      <c r="A7" s="11"/>
      <c r="B7" s="14"/>
      <c r="C7" s="134" t="s">
        <v>151</v>
      </c>
      <c r="D7" s="43" t="s">
        <v>1109</v>
      </c>
      <c r="E7" s="43">
        <v>4</v>
      </c>
      <c r="F7" s="135">
        <v>3.12</v>
      </c>
      <c r="G7" s="128"/>
      <c r="H7" s="387">
        <f t="shared" ref="H7:H70" si="0">(F7*G7)</f>
        <v>0</v>
      </c>
      <c r="J7" t="s">
        <v>1249</v>
      </c>
      <c r="K7" t="s">
        <v>33</v>
      </c>
      <c r="L7" t="s">
        <v>1254</v>
      </c>
    </row>
    <row r="8" spans="1:12" x14ac:dyDescent="0.25">
      <c r="A8" s="9"/>
      <c r="B8" s="14"/>
      <c r="C8" s="134" t="s">
        <v>10</v>
      </c>
      <c r="D8" s="130" t="s">
        <v>1110</v>
      </c>
      <c r="E8" s="43">
        <v>2</v>
      </c>
      <c r="F8" s="135">
        <v>2.0699999999999998</v>
      </c>
      <c r="G8" s="128"/>
      <c r="H8" s="387">
        <f t="shared" si="0"/>
        <v>0</v>
      </c>
      <c r="J8" t="s">
        <v>1210</v>
      </c>
      <c r="K8" t="s">
        <v>33</v>
      </c>
      <c r="L8" t="s">
        <v>1251</v>
      </c>
    </row>
    <row r="9" spans="1:12" x14ac:dyDescent="0.25">
      <c r="A9" s="9"/>
      <c r="B9" s="14"/>
      <c r="C9" s="134" t="s">
        <v>13</v>
      </c>
      <c r="D9" s="130" t="s">
        <v>1110</v>
      </c>
      <c r="E9" s="43">
        <v>2</v>
      </c>
      <c r="F9" s="135">
        <v>2.0699999999999998</v>
      </c>
      <c r="G9" s="128"/>
      <c r="H9" s="387">
        <f t="shared" si="0"/>
        <v>0</v>
      </c>
    </row>
    <row r="10" spans="1:12" x14ac:dyDescent="0.25">
      <c r="A10" s="9"/>
      <c r="B10" s="14"/>
      <c r="C10" s="134" t="s">
        <v>10</v>
      </c>
      <c r="D10" s="130" t="s">
        <v>1111</v>
      </c>
      <c r="E10" s="43">
        <v>6</v>
      </c>
      <c r="F10" s="135">
        <v>7.67</v>
      </c>
      <c r="G10" s="128"/>
      <c r="H10" s="387">
        <f t="shared" si="0"/>
        <v>0</v>
      </c>
    </row>
    <row r="11" spans="1:12" x14ac:dyDescent="0.25">
      <c r="A11" s="9"/>
      <c r="B11" s="14"/>
      <c r="C11" s="134" t="s">
        <v>10</v>
      </c>
      <c r="D11" s="130" t="s">
        <v>1112</v>
      </c>
      <c r="E11" s="43">
        <v>1</v>
      </c>
      <c r="F11" s="135">
        <v>0.83</v>
      </c>
      <c r="G11" s="128"/>
      <c r="H11" s="387">
        <f t="shared" si="0"/>
        <v>0</v>
      </c>
    </row>
    <row r="12" spans="1:12" x14ac:dyDescent="0.25">
      <c r="A12" s="9"/>
      <c r="B12" s="14"/>
      <c r="C12" s="134" t="s">
        <v>10</v>
      </c>
      <c r="D12" s="130" t="s">
        <v>1113</v>
      </c>
      <c r="E12" s="43">
        <v>4</v>
      </c>
      <c r="F12" s="135">
        <v>6</v>
      </c>
      <c r="G12" s="128"/>
      <c r="H12" s="387">
        <f t="shared" si="0"/>
        <v>0</v>
      </c>
    </row>
    <row r="13" spans="1:12" x14ac:dyDescent="0.25">
      <c r="A13" s="9"/>
      <c r="B13" s="14"/>
      <c r="C13" s="134" t="s">
        <v>10</v>
      </c>
      <c r="D13" s="130" t="s">
        <v>1114</v>
      </c>
      <c r="E13" s="43">
        <v>1</v>
      </c>
      <c r="F13" s="135">
        <v>1.41</v>
      </c>
      <c r="G13" s="128"/>
      <c r="H13" s="387">
        <f t="shared" si="0"/>
        <v>0</v>
      </c>
    </row>
    <row r="14" spans="1:12" x14ac:dyDescent="0.25">
      <c r="A14" s="9"/>
      <c r="B14" s="14"/>
      <c r="C14" s="134" t="s">
        <v>10</v>
      </c>
      <c r="D14" s="130" t="s">
        <v>1115</v>
      </c>
      <c r="E14" s="43">
        <v>20</v>
      </c>
      <c r="F14" s="135">
        <v>32.159999999999997</v>
      </c>
      <c r="G14" s="128"/>
      <c r="H14" s="387">
        <f t="shared" si="0"/>
        <v>0</v>
      </c>
    </row>
    <row r="15" spans="1:12" x14ac:dyDescent="0.25">
      <c r="A15" s="9"/>
      <c r="B15" s="14"/>
      <c r="C15" s="134" t="s">
        <v>151</v>
      </c>
      <c r="D15" s="130" t="s">
        <v>1115</v>
      </c>
      <c r="E15" s="43">
        <v>5</v>
      </c>
      <c r="F15" s="135">
        <v>8.0399999999999991</v>
      </c>
      <c r="G15" s="128"/>
      <c r="H15" s="387">
        <f t="shared" si="0"/>
        <v>0</v>
      </c>
    </row>
    <row r="16" spans="1:12" x14ac:dyDescent="0.25">
      <c r="A16" s="9"/>
      <c r="B16" s="14"/>
      <c r="C16" s="134" t="s">
        <v>10</v>
      </c>
      <c r="D16" s="130" t="s">
        <v>1116</v>
      </c>
      <c r="E16" s="43">
        <v>1</v>
      </c>
      <c r="F16" s="135">
        <v>1.4</v>
      </c>
      <c r="G16" s="128"/>
      <c r="H16" s="387">
        <f t="shared" si="0"/>
        <v>0</v>
      </c>
    </row>
    <row r="17" spans="1:8" x14ac:dyDescent="0.25">
      <c r="A17" s="9"/>
      <c r="B17" s="14"/>
      <c r="C17" s="134" t="s">
        <v>151</v>
      </c>
      <c r="D17" s="130" t="s">
        <v>1117</v>
      </c>
      <c r="E17" s="43">
        <v>1</v>
      </c>
      <c r="F17" s="135">
        <v>2.12</v>
      </c>
      <c r="G17" s="128"/>
      <c r="H17" s="387">
        <f t="shared" si="0"/>
        <v>0</v>
      </c>
    </row>
    <row r="18" spans="1:8" x14ac:dyDescent="0.25">
      <c r="A18" s="9"/>
      <c r="B18" s="14"/>
      <c r="C18" s="134" t="s">
        <v>10</v>
      </c>
      <c r="D18" s="130" t="s">
        <v>1118</v>
      </c>
      <c r="E18" s="43">
        <v>1</v>
      </c>
      <c r="F18" s="135">
        <v>2.96</v>
      </c>
      <c r="G18" s="128"/>
      <c r="H18" s="387">
        <f t="shared" si="0"/>
        <v>0</v>
      </c>
    </row>
    <row r="19" spans="1:8" x14ac:dyDescent="0.25">
      <c r="A19" s="9"/>
      <c r="B19" s="14"/>
      <c r="C19" s="134" t="s">
        <v>10</v>
      </c>
      <c r="D19" s="130" t="s">
        <v>1119</v>
      </c>
      <c r="E19" s="43">
        <v>1</v>
      </c>
      <c r="F19" s="135">
        <v>3.06</v>
      </c>
      <c r="G19" s="128"/>
      <c r="H19" s="387">
        <f t="shared" si="0"/>
        <v>0</v>
      </c>
    </row>
    <row r="20" spans="1:8" x14ac:dyDescent="0.25">
      <c r="A20" s="9"/>
      <c r="B20" s="14"/>
      <c r="C20" s="134" t="s">
        <v>10</v>
      </c>
      <c r="D20" s="130" t="s">
        <v>1120</v>
      </c>
      <c r="E20" s="43">
        <v>2</v>
      </c>
      <c r="F20" s="135">
        <v>4.29</v>
      </c>
      <c r="G20" s="128"/>
      <c r="H20" s="387">
        <f t="shared" si="0"/>
        <v>0</v>
      </c>
    </row>
    <row r="21" spans="1:8" x14ac:dyDescent="0.25">
      <c r="A21" s="9"/>
      <c r="B21" s="14"/>
      <c r="C21" s="134" t="s">
        <v>10</v>
      </c>
      <c r="D21" s="130" t="s">
        <v>1121</v>
      </c>
      <c r="E21" s="43">
        <v>1</v>
      </c>
      <c r="F21" s="135">
        <v>2.42</v>
      </c>
      <c r="G21" s="128"/>
      <c r="H21" s="387">
        <f t="shared" si="0"/>
        <v>0</v>
      </c>
    </row>
    <row r="22" spans="1:8" x14ac:dyDescent="0.25">
      <c r="A22" s="9"/>
      <c r="B22" s="14"/>
      <c r="C22" s="134" t="s">
        <v>10</v>
      </c>
      <c r="D22" s="130" t="s">
        <v>1122</v>
      </c>
      <c r="E22" s="43">
        <v>1</v>
      </c>
      <c r="F22" s="135">
        <v>3.27</v>
      </c>
      <c r="G22" s="128"/>
      <c r="H22" s="387">
        <f t="shared" si="0"/>
        <v>0</v>
      </c>
    </row>
    <row r="23" spans="1:8" x14ac:dyDescent="0.25">
      <c r="A23" s="9"/>
      <c r="B23" s="14"/>
      <c r="C23" s="134"/>
      <c r="D23" s="130"/>
      <c r="E23" s="43"/>
      <c r="F23" s="135"/>
      <c r="G23" s="128"/>
      <c r="H23" s="387">
        <f t="shared" si="0"/>
        <v>0</v>
      </c>
    </row>
    <row r="24" spans="1:8" x14ac:dyDescent="0.25">
      <c r="A24" s="9"/>
      <c r="B24" s="14" t="s">
        <v>17</v>
      </c>
      <c r="C24" s="134" t="s">
        <v>10</v>
      </c>
      <c r="D24" s="130" t="s">
        <v>1123</v>
      </c>
      <c r="E24" s="43">
        <v>1</v>
      </c>
      <c r="F24" s="135">
        <v>1.98</v>
      </c>
      <c r="G24" s="128"/>
      <c r="H24" s="387">
        <f t="shared" si="0"/>
        <v>0</v>
      </c>
    </row>
    <row r="25" spans="1:8" x14ac:dyDescent="0.25">
      <c r="A25" s="9"/>
      <c r="B25" s="14"/>
      <c r="C25" s="134" t="s">
        <v>10</v>
      </c>
      <c r="D25" s="130" t="s">
        <v>727</v>
      </c>
      <c r="E25" s="43">
        <v>1</v>
      </c>
      <c r="F25" s="135">
        <v>2.3199999999999998</v>
      </c>
      <c r="G25" s="128"/>
      <c r="H25" s="387">
        <f t="shared" si="0"/>
        <v>0</v>
      </c>
    </row>
    <row r="26" spans="1:8" x14ac:dyDescent="0.25">
      <c r="A26" s="9"/>
      <c r="B26" s="14"/>
      <c r="C26" s="134" t="s">
        <v>10</v>
      </c>
      <c r="D26" s="130" t="s">
        <v>1124</v>
      </c>
      <c r="E26" s="43">
        <v>1</v>
      </c>
      <c r="F26" s="135">
        <v>2.44</v>
      </c>
      <c r="G26" s="128"/>
      <c r="H26" s="387">
        <f t="shared" si="0"/>
        <v>0</v>
      </c>
    </row>
    <row r="27" spans="1:8" x14ac:dyDescent="0.25">
      <c r="A27" s="9"/>
      <c r="B27" s="14"/>
      <c r="C27" s="134" t="s">
        <v>10</v>
      </c>
      <c r="D27" s="130" t="s">
        <v>1125</v>
      </c>
      <c r="E27" s="43">
        <v>1</v>
      </c>
      <c r="F27" s="135">
        <v>3.46</v>
      </c>
      <c r="G27" s="128"/>
      <c r="H27" s="387">
        <f t="shared" si="0"/>
        <v>0</v>
      </c>
    </row>
    <row r="28" spans="1:8" x14ac:dyDescent="0.25">
      <c r="A28" s="9"/>
      <c r="B28" s="14"/>
      <c r="C28" s="134"/>
      <c r="D28" s="130"/>
      <c r="E28" s="43"/>
      <c r="F28" s="135"/>
      <c r="G28" s="128"/>
      <c r="H28" s="387">
        <f t="shared" si="0"/>
        <v>0</v>
      </c>
    </row>
    <row r="29" spans="1:8" x14ac:dyDescent="0.25">
      <c r="A29" s="9"/>
      <c r="B29" s="14" t="s">
        <v>34</v>
      </c>
      <c r="C29" s="134" t="s">
        <v>13</v>
      </c>
      <c r="D29" s="130" t="s">
        <v>74</v>
      </c>
      <c r="E29" s="43">
        <v>1</v>
      </c>
      <c r="F29" s="135">
        <v>1.03</v>
      </c>
      <c r="G29" s="128"/>
      <c r="H29" s="387">
        <f t="shared" si="0"/>
        <v>0</v>
      </c>
    </row>
    <row r="30" spans="1:8" x14ac:dyDescent="0.25">
      <c r="A30" s="9"/>
      <c r="B30" s="14"/>
      <c r="C30" s="134" t="s">
        <v>10</v>
      </c>
      <c r="D30" s="130" t="s">
        <v>1126</v>
      </c>
      <c r="E30" s="43">
        <v>1</v>
      </c>
      <c r="F30" s="135">
        <v>2.74</v>
      </c>
      <c r="G30" s="128"/>
      <c r="H30" s="387">
        <f t="shared" si="0"/>
        <v>0</v>
      </c>
    </row>
    <row r="31" spans="1:8" x14ac:dyDescent="0.25">
      <c r="A31" s="9"/>
      <c r="B31" s="14"/>
      <c r="C31" s="134" t="s">
        <v>10</v>
      </c>
      <c r="D31" s="130" t="s">
        <v>1127</v>
      </c>
      <c r="E31" s="43">
        <v>1</v>
      </c>
      <c r="F31" s="135">
        <v>2.8</v>
      </c>
      <c r="G31" s="128"/>
      <c r="H31" s="387">
        <f t="shared" si="0"/>
        <v>0</v>
      </c>
    </row>
    <row r="32" spans="1:8" x14ac:dyDescent="0.25">
      <c r="A32" s="9"/>
      <c r="B32" s="14"/>
      <c r="C32" s="134" t="s">
        <v>10</v>
      </c>
      <c r="D32" s="130" t="s">
        <v>1128</v>
      </c>
      <c r="E32" s="43">
        <v>1</v>
      </c>
      <c r="F32" s="135">
        <v>2.46</v>
      </c>
      <c r="G32" s="128"/>
      <c r="H32" s="387">
        <f t="shared" si="0"/>
        <v>0</v>
      </c>
    </row>
    <row r="33" spans="1:8" ht="15.75" thickBot="1" x14ac:dyDescent="0.3">
      <c r="A33" s="9"/>
      <c r="B33" s="14"/>
      <c r="C33" s="134"/>
      <c r="D33" s="130"/>
      <c r="E33" s="43"/>
      <c r="F33" s="135"/>
      <c r="G33" s="128"/>
      <c r="H33" s="387">
        <f t="shared" si="0"/>
        <v>0</v>
      </c>
    </row>
    <row r="34" spans="1:8" x14ac:dyDescent="0.25">
      <c r="A34" s="12" t="s">
        <v>7</v>
      </c>
      <c r="B34" s="15" t="s">
        <v>12</v>
      </c>
      <c r="C34" s="134" t="s">
        <v>10</v>
      </c>
      <c r="D34" s="43" t="s">
        <v>1129</v>
      </c>
      <c r="E34" s="43">
        <v>1</v>
      </c>
      <c r="F34" s="135">
        <v>1.41</v>
      </c>
      <c r="G34" s="128"/>
      <c r="H34" s="387">
        <f t="shared" si="0"/>
        <v>0</v>
      </c>
    </row>
    <row r="35" spans="1:8" x14ac:dyDescent="0.25">
      <c r="A35" s="5"/>
      <c r="B35" s="14"/>
      <c r="C35" s="134" t="s">
        <v>10</v>
      </c>
      <c r="D35" s="43" t="s">
        <v>1130</v>
      </c>
      <c r="E35" s="43">
        <v>8</v>
      </c>
      <c r="F35" s="135">
        <v>14.48</v>
      </c>
      <c r="G35" s="128"/>
      <c r="H35" s="387">
        <f t="shared" si="0"/>
        <v>0</v>
      </c>
    </row>
    <row r="36" spans="1:8" x14ac:dyDescent="0.25">
      <c r="A36" s="5"/>
      <c r="B36" s="14"/>
      <c r="C36" s="134" t="s">
        <v>10</v>
      </c>
      <c r="D36" s="43" t="s">
        <v>624</v>
      </c>
      <c r="E36" s="43">
        <v>1</v>
      </c>
      <c r="F36" s="135">
        <v>2.06</v>
      </c>
      <c r="G36" s="128"/>
      <c r="H36" s="387">
        <f t="shared" si="0"/>
        <v>0</v>
      </c>
    </row>
    <row r="37" spans="1:8" x14ac:dyDescent="0.25">
      <c r="A37" s="5"/>
      <c r="B37" s="14"/>
      <c r="C37" s="134" t="s">
        <v>10</v>
      </c>
      <c r="D37" s="43" t="s">
        <v>1131</v>
      </c>
      <c r="E37" s="43">
        <v>1</v>
      </c>
      <c r="F37" s="135">
        <v>2.11</v>
      </c>
      <c r="G37" s="128"/>
      <c r="H37" s="387">
        <f t="shared" si="0"/>
        <v>0</v>
      </c>
    </row>
    <row r="38" spans="1:8" x14ac:dyDescent="0.25">
      <c r="A38" s="5"/>
      <c r="B38" s="14"/>
      <c r="C38" s="134" t="s">
        <v>10</v>
      </c>
      <c r="D38" s="43" t="s">
        <v>1132</v>
      </c>
      <c r="E38" s="43">
        <v>28</v>
      </c>
      <c r="F38" s="135">
        <v>81.36</v>
      </c>
      <c r="G38" s="128"/>
      <c r="H38" s="387">
        <f t="shared" si="0"/>
        <v>0</v>
      </c>
    </row>
    <row r="39" spans="1:8" x14ac:dyDescent="0.25">
      <c r="A39" s="5"/>
      <c r="B39" s="14"/>
      <c r="C39" s="134" t="s">
        <v>10</v>
      </c>
      <c r="D39" s="43" t="s">
        <v>1133</v>
      </c>
      <c r="E39" s="43">
        <v>1</v>
      </c>
      <c r="F39" s="135">
        <v>1.67</v>
      </c>
      <c r="G39" s="128"/>
      <c r="H39" s="387">
        <f t="shared" si="0"/>
        <v>0</v>
      </c>
    </row>
    <row r="40" spans="1:8" x14ac:dyDescent="0.25">
      <c r="A40" s="5"/>
      <c r="B40" s="14"/>
      <c r="C40" s="134" t="s">
        <v>10</v>
      </c>
      <c r="D40" s="43" t="s">
        <v>1134</v>
      </c>
      <c r="E40" s="43">
        <v>6</v>
      </c>
      <c r="F40" s="135">
        <v>25.12</v>
      </c>
      <c r="G40" s="128"/>
      <c r="H40" s="387">
        <f t="shared" si="0"/>
        <v>0</v>
      </c>
    </row>
    <row r="41" spans="1:8" x14ac:dyDescent="0.25">
      <c r="A41" s="5"/>
      <c r="B41" s="14"/>
      <c r="C41" s="134" t="s">
        <v>151</v>
      </c>
      <c r="D41" s="43" t="s">
        <v>1134</v>
      </c>
      <c r="E41" s="43">
        <v>2</v>
      </c>
      <c r="F41" s="135">
        <v>8.3699999999999992</v>
      </c>
      <c r="G41" s="128"/>
      <c r="H41" s="387">
        <f t="shared" si="0"/>
        <v>0</v>
      </c>
    </row>
    <row r="42" spans="1:8" x14ac:dyDescent="0.25">
      <c r="A42" s="5"/>
      <c r="B42" s="14"/>
      <c r="C42" s="134"/>
      <c r="D42" s="43"/>
      <c r="E42" s="43"/>
      <c r="F42" s="135"/>
      <c r="G42" s="128"/>
      <c r="H42" s="387">
        <f t="shared" si="0"/>
        <v>0</v>
      </c>
    </row>
    <row r="43" spans="1:8" x14ac:dyDescent="0.25">
      <c r="A43" s="5"/>
      <c r="B43" s="14" t="s">
        <v>15</v>
      </c>
      <c r="C43" s="134" t="s">
        <v>10</v>
      </c>
      <c r="D43" s="43" t="s">
        <v>54</v>
      </c>
      <c r="E43" s="43">
        <v>2</v>
      </c>
      <c r="F43" s="135">
        <v>1.86</v>
      </c>
      <c r="G43" s="128"/>
      <c r="H43" s="387">
        <f t="shared" si="0"/>
        <v>0</v>
      </c>
    </row>
    <row r="44" spans="1:8" x14ac:dyDescent="0.25">
      <c r="A44" s="5"/>
      <c r="B44" s="14"/>
      <c r="C44" s="134" t="s">
        <v>10</v>
      </c>
      <c r="D44" s="43" t="s">
        <v>53</v>
      </c>
      <c r="E44" s="43">
        <v>2</v>
      </c>
      <c r="F44" s="135">
        <v>3.48</v>
      </c>
      <c r="G44" s="128"/>
      <c r="H44" s="387">
        <f t="shared" si="0"/>
        <v>0</v>
      </c>
    </row>
    <row r="45" spans="1:8" x14ac:dyDescent="0.25">
      <c r="A45" s="5"/>
      <c r="B45" s="14"/>
      <c r="C45" s="134"/>
      <c r="D45" s="43"/>
      <c r="E45" s="43"/>
      <c r="F45" s="135"/>
      <c r="G45" s="128"/>
      <c r="H45" s="387">
        <f t="shared" si="0"/>
        <v>0</v>
      </c>
    </row>
    <row r="46" spans="1:8" x14ac:dyDescent="0.25">
      <c r="A46" s="5"/>
      <c r="B46" s="14" t="s">
        <v>16</v>
      </c>
      <c r="C46" s="134" t="s">
        <v>10</v>
      </c>
      <c r="D46" s="43" t="s">
        <v>1135</v>
      </c>
      <c r="E46" s="43">
        <v>1</v>
      </c>
      <c r="F46" s="135">
        <v>2.25</v>
      </c>
      <c r="G46" s="128"/>
      <c r="H46" s="387">
        <f t="shared" si="0"/>
        <v>0</v>
      </c>
    </row>
    <row r="47" spans="1:8" x14ac:dyDescent="0.25">
      <c r="A47" s="5"/>
      <c r="B47" s="14"/>
      <c r="C47" s="134" t="s">
        <v>10</v>
      </c>
      <c r="D47" s="43" t="s">
        <v>1136</v>
      </c>
      <c r="E47" s="43">
        <v>1</v>
      </c>
      <c r="F47" s="135">
        <v>2.5099999999999998</v>
      </c>
      <c r="G47" s="128"/>
      <c r="H47" s="387">
        <f t="shared" si="0"/>
        <v>0</v>
      </c>
    </row>
    <row r="48" spans="1:8" x14ac:dyDescent="0.25">
      <c r="A48" s="5"/>
      <c r="B48" s="14"/>
      <c r="C48" s="134"/>
      <c r="D48" s="43"/>
      <c r="E48" s="43"/>
      <c r="F48" s="135"/>
      <c r="G48" s="128"/>
      <c r="H48" s="387">
        <f t="shared" si="0"/>
        <v>0</v>
      </c>
    </row>
    <row r="49" spans="1:8" x14ac:dyDescent="0.25">
      <c r="A49" s="5"/>
      <c r="B49" s="14" t="s">
        <v>44</v>
      </c>
      <c r="C49" s="134" t="s">
        <v>10</v>
      </c>
      <c r="D49" s="43" t="s">
        <v>1137</v>
      </c>
      <c r="E49" s="43">
        <v>1</v>
      </c>
      <c r="F49" s="135">
        <v>1.98</v>
      </c>
      <c r="G49" s="128"/>
      <c r="H49" s="387">
        <f t="shared" si="0"/>
        <v>0</v>
      </c>
    </row>
    <row r="50" spans="1:8" ht="15.75" thickBot="1" x14ac:dyDescent="0.3">
      <c r="A50" s="6"/>
      <c r="B50" s="18"/>
      <c r="C50" s="134" t="s">
        <v>10</v>
      </c>
      <c r="D50" s="43" t="s">
        <v>1138</v>
      </c>
      <c r="E50" s="43">
        <v>1</v>
      </c>
      <c r="F50" s="135">
        <v>1.27</v>
      </c>
      <c r="G50" s="128"/>
      <c r="H50" s="387">
        <f t="shared" si="0"/>
        <v>0</v>
      </c>
    </row>
    <row r="51" spans="1:8" x14ac:dyDescent="0.25">
      <c r="A51" s="19" t="s">
        <v>38</v>
      </c>
      <c r="B51" s="15" t="s">
        <v>12</v>
      </c>
      <c r="C51" s="134" t="s">
        <v>10</v>
      </c>
      <c r="D51" s="43" t="s">
        <v>1130</v>
      </c>
      <c r="E51" s="43">
        <v>4</v>
      </c>
      <c r="F51" s="135">
        <v>7.25</v>
      </c>
      <c r="G51" s="128"/>
      <c r="H51" s="387">
        <f t="shared" si="0"/>
        <v>0</v>
      </c>
    </row>
    <row r="52" spans="1:8" x14ac:dyDescent="0.25">
      <c r="A52" s="5"/>
      <c r="B52" s="14"/>
      <c r="C52" s="134" t="s">
        <v>10</v>
      </c>
      <c r="D52" s="43" t="s">
        <v>1139</v>
      </c>
      <c r="E52" s="43">
        <v>5</v>
      </c>
      <c r="F52" s="135">
        <v>9.2100000000000009</v>
      </c>
      <c r="G52" s="128"/>
      <c r="H52" s="387">
        <f t="shared" si="0"/>
        <v>0</v>
      </c>
    </row>
    <row r="53" spans="1:8" x14ac:dyDescent="0.25">
      <c r="A53" s="5"/>
      <c r="B53" s="14"/>
      <c r="C53" s="134" t="s">
        <v>10</v>
      </c>
      <c r="D53" s="43" t="s">
        <v>1131</v>
      </c>
      <c r="E53" s="43">
        <v>2</v>
      </c>
      <c r="F53" s="135">
        <v>4.2300000000000004</v>
      </c>
      <c r="G53" s="128"/>
      <c r="H53" s="387">
        <f t="shared" si="0"/>
        <v>0</v>
      </c>
    </row>
    <row r="54" spans="1:8" x14ac:dyDescent="0.25">
      <c r="A54" s="5"/>
      <c r="B54" s="14"/>
      <c r="C54" s="134" t="s">
        <v>10</v>
      </c>
      <c r="D54" s="43" t="s">
        <v>545</v>
      </c>
      <c r="E54" s="43">
        <v>2</v>
      </c>
      <c r="F54" s="135">
        <v>4.54</v>
      </c>
      <c r="G54" s="128"/>
      <c r="H54" s="387">
        <f t="shared" si="0"/>
        <v>0</v>
      </c>
    </row>
    <row r="55" spans="1:8" x14ac:dyDescent="0.25">
      <c r="A55" s="5"/>
      <c r="B55" s="14"/>
      <c r="C55" s="134" t="s">
        <v>10</v>
      </c>
      <c r="D55" s="43" t="s">
        <v>1132</v>
      </c>
      <c r="E55" s="43">
        <v>28</v>
      </c>
      <c r="F55" s="135">
        <v>81.36</v>
      </c>
      <c r="G55" s="128"/>
      <c r="H55" s="387">
        <f t="shared" si="0"/>
        <v>0</v>
      </c>
    </row>
    <row r="56" spans="1:8" x14ac:dyDescent="0.25">
      <c r="A56" s="5"/>
      <c r="B56" s="14"/>
      <c r="C56" s="134" t="s">
        <v>10</v>
      </c>
      <c r="D56" s="43" t="s">
        <v>1134</v>
      </c>
      <c r="E56" s="43">
        <v>10</v>
      </c>
      <c r="F56" s="135">
        <v>41.86</v>
      </c>
      <c r="G56" s="128"/>
      <c r="H56" s="387">
        <f t="shared" si="0"/>
        <v>0</v>
      </c>
    </row>
    <row r="57" spans="1:8" x14ac:dyDescent="0.25">
      <c r="A57" s="5"/>
      <c r="B57" s="14"/>
      <c r="C57" s="134" t="s">
        <v>151</v>
      </c>
      <c r="D57" s="43" t="s">
        <v>1134</v>
      </c>
      <c r="E57" s="43">
        <v>1</v>
      </c>
      <c r="F57" s="135">
        <v>4.1900000000000004</v>
      </c>
      <c r="G57" s="128"/>
      <c r="H57" s="387">
        <f t="shared" si="0"/>
        <v>0</v>
      </c>
    </row>
    <row r="58" spans="1:8" x14ac:dyDescent="0.25">
      <c r="A58" s="5"/>
      <c r="B58" s="14"/>
      <c r="C58" s="134"/>
      <c r="D58" s="43"/>
      <c r="E58" s="43"/>
      <c r="F58" s="135"/>
      <c r="G58" s="128"/>
      <c r="H58" s="387">
        <f t="shared" si="0"/>
        <v>0</v>
      </c>
    </row>
    <row r="59" spans="1:8" x14ac:dyDescent="0.25">
      <c r="A59" s="5"/>
      <c r="B59" s="14" t="s">
        <v>44</v>
      </c>
      <c r="C59" s="134" t="s">
        <v>10</v>
      </c>
      <c r="D59" s="43" t="s">
        <v>1140</v>
      </c>
      <c r="E59" s="43">
        <v>1</v>
      </c>
      <c r="F59" s="135">
        <v>5.77</v>
      </c>
      <c r="G59" s="128"/>
      <c r="H59" s="387">
        <f t="shared" si="0"/>
        <v>0</v>
      </c>
    </row>
    <row r="60" spans="1:8" x14ac:dyDescent="0.25">
      <c r="A60" s="5"/>
      <c r="B60" s="14"/>
      <c r="C60" s="134"/>
      <c r="D60" s="43"/>
      <c r="E60" s="43"/>
      <c r="F60" s="135"/>
      <c r="G60" s="128"/>
      <c r="H60" s="387">
        <f t="shared" si="0"/>
        <v>0</v>
      </c>
    </row>
    <row r="61" spans="1:8" x14ac:dyDescent="0.25">
      <c r="A61" s="5"/>
      <c r="B61" s="14" t="s">
        <v>16</v>
      </c>
      <c r="C61" s="134" t="s">
        <v>10</v>
      </c>
      <c r="D61" s="43" t="s">
        <v>1141</v>
      </c>
      <c r="E61" s="43">
        <v>2</v>
      </c>
      <c r="F61" s="135">
        <v>4.78</v>
      </c>
      <c r="G61" s="128"/>
      <c r="H61" s="387">
        <f t="shared" si="0"/>
        <v>0</v>
      </c>
    </row>
    <row r="62" spans="1:8" x14ac:dyDescent="0.25">
      <c r="A62" s="5"/>
      <c r="B62" s="14"/>
      <c r="C62" s="134" t="s">
        <v>10</v>
      </c>
      <c r="D62" s="43" t="s">
        <v>1142</v>
      </c>
      <c r="E62" s="43">
        <v>1</v>
      </c>
      <c r="F62" s="135">
        <v>4.25</v>
      </c>
      <c r="G62" s="128"/>
      <c r="H62" s="387">
        <f t="shared" si="0"/>
        <v>0</v>
      </c>
    </row>
    <row r="63" spans="1:8" x14ac:dyDescent="0.25">
      <c r="A63" s="5"/>
      <c r="B63" s="14"/>
      <c r="C63" s="134" t="s">
        <v>10</v>
      </c>
      <c r="D63" s="43" t="s">
        <v>1143</v>
      </c>
      <c r="E63" s="43">
        <v>2</v>
      </c>
      <c r="F63" s="135">
        <v>8.5399999999999991</v>
      </c>
      <c r="G63" s="128"/>
      <c r="H63" s="387">
        <f t="shared" si="0"/>
        <v>0</v>
      </c>
    </row>
    <row r="64" spans="1:8" ht="15.75" thickBot="1" x14ac:dyDescent="0.3">
      <c r="A64" s="6"/>
      <c r="B64" s="18"/>
      <c r="C64" s="134"/>
      <c r="D64" s="43"/>
      <c r="E64" s="43"/>
      <c r="F64" s="135"/>
      <c r="G64" s="128"/>
      <c r="H64" s="387">
        <f t="shared" si="0"/>
        <v>0</v>
      </c>
    </row>
    <row r="65" spans="1:8" x14ac:dyDescent="0.25">
      <c r="A65" s="12" t="s">
        <v>8</v>
      </c>
      <c r="B65" s="15" t="s">
        <v>12</v>
      </c>
      <c r="C65" s="134" t="s">
        <v>10</v>
      </c>
      <c r="D65" s="43" t="s">
        <v>626</v>
      </c>
      <c r="E65" s="43">
        <v>20</v>
      </c>
      <c r="F65" s="135">
        <v>8.89</v>
      </c>
      <c r="G65" s="128"/>
      <c r="H65" s="387">
        <f t="shared" si="0"/>
        <v>0</v>
      </c>
    </row>
    <row r="66" spans="1:8" x14ac:dyDescent="0.25">
      <c r="A66" s="1"/>
      <c r="B66" s="14"/>
      <c r="C66" s="134" t="s">
        <v>10</v>
      </c>
      <c r="D66" s="43" t="s">
        <v>1144</v>
      </c>
      <c r="E66" s="43">
        <v>1</v>
      </c>
      <c r="F66" s="135">
        <v>1.06</v>
      </c>
      <c r="G66" s="128"/>
      <c r="H66" s="387">
        <f t="shared" si="0"/>
        <v>0</v>
      </c>
    </row>
    <row r="67" spans="1:8" x14ac:dyDescent="0.25">
      <c r="A67" s="1"/>
      <c r="B67" s="14"/>
      <c r="C67" s="134" t="s">
        <v>10</v>
      </c>
      <c r="D67" s="43" t="s">
        <v>1145</v>
      </c>
      <c r="E67" s="43">
        <v>1</v>
      </c>
      <c r="F67" s="135">
        <v>0.85</v>
      </c>
      <c r="G67" s="128"/>
      <c r="H67" s="387">
        <f t="shared" si="0"/>
        <v>0</v>
      </c>
    </row>
    <row r="68" spans="1:8" x14ac:dyDescent="0.25">
      <c r="A68" s="1"/>
      <c r="B68" s="14"/>
      <c r="C68" s="134" t="s">
        <v>10</v>
      </c>
      <c r="D68" s="43" t="s">
        <v>1146</v>
      </c>
      <c r="E68" s="43">
        <v>2</v>
      </c>
      <c r="F68" s="135">
        <v>2.94</v>
      </c>
      <c r="G68" s="128"/>
      <c r="H68" s="387">
        <f t="shared" si="0"/>
        <v>0</v>
      </c>
    </row>
    <row r="69" spans="1:8" x14ac:dyDescent="0.25">
      <c r="A69" s="1"/>
      <c r="B69" s="14"/>
      <c r="C69" s="134" t="s">
        <v>10</v>
      </c>
      <c r="D69" s="43" t="s">
        <v>1131</v>
      </c>
      <c r="E69" s="43">
        <v>2</v>
      </c>
      <c r="F69" s="135">
        <v>4.2300000000000004</v>
      </c>
      <c r="G69" s="128"/>
      <c r="H69" s="387">
        <f t="shared" si="0"/>
        <v>0</v>
      </c>
    </row>
    <row r="70" spans="1:8" x14ac:dyDescent="0.25">
      <c r="A70" s="1"/>
      <c r="B70" s="14"/>
      <c r="C70" s="134" t="s">
        <v>10</v>
      </c>
      <c r="D70" s="43" t="s">
        <v>1147</v>
      </c>
      <c r="E70" s="43">
        <v>2</v>
      </c>
      <c r="F70" s="135">
        <v>4.9000000000000004</v>
      </c>
      <c r="G70" s="128"/>
      <c r="H70" s="387">
        <f t="shared" si="0"/>
        <v>0</v>
      </c>
    </row>
    <row r="71" spans="1:8" x14ac:dyDescent="0.25">
      <c r="A71" s="1"/>
      <c r="B71" s="14"/>
      <c r="C71" s="134" t="s">
        <v>10</v>
      </c>
      <c r="D71" s="43" t="s">
        <v>1148</v>
      </c>
      <c r="E71" s="43">
        <v>6</v>
      </c>
      <c r="F71" s="135">
        <v>14.73</v>
      </c>
      <c r="G71" s="128"/>
      <c r="H71" s="387">
        <f t="shared" ref="H71:H89" si="1">(F71*G71)</f>
        <v>0</v>
      </c>
    </row>
    <row r="72" spans="1:8" x14ac:dyDescent="0.25">
      <c r="A72" s="1"/>
      <c r="B72" s="14"/>
      <c r="C72" s="134" t="s">
        <v>10</v>
      </c>
      <c r="D72" s="43" t="s">
        <v>1149</v>
      </c>
      <c r="E72" s="43">
        <v>12</v>
      </c>
      <c r="F72" s="135">
        <v>21.75</v>
      </c>
      <c r="G72" s="128"/>
      <c r="H72" s="387">
        <f t="shared" si="1"/>
        <v>0</v>
      </c>
    </row>
    <row r="73" spans="1:8" x14ac:dyDescent="0.25">
      <c r="A73" s="1"/>
      <c r="B73" s="14"/>
      <c r="C73" s="134" t="s">
        <v>10</v>
      </c>
      <c r="D73" s="43" t="s">
        <v>1150</v>
      </c>
      <c r="E73" s="43">
        <v>1</v>
      </c>
      <c r="F73" s="135">
        <v>4.04</v>
      </c>
      <c r="G73" s="128"/>
      <c r="H73" s="387">
        <f t="shared" si="1"/>
        <v>0</v>
      </c>
    </row>
    <row r="74" spans="1:8" x14ac:dyDescent="0.25">
      <c r="A74" s="1"/>
      <c r="B74" s="14"/>
      <c r="C74" s="134" t="s">
        <v>10</v>
      </c>
      <c r="D74" s="43" t="s">
        <v>1151</v>
      </c>
      <c r="E74" s="43">
        <v>1</v>
      </c>
      <c r="F74" s="135">
        <v>3.74</v>
      </c>
      <c r="G74" s="128"/>
      <c r="H74" s="387">
        <f t="shared" si="1"/>
        <v>0</v>
      </c>
    </row>
    <row r="75" spans="1:8" x14ac:dyDescent="0.25">
      <c r="A75" s="1"/>
      <c r="B75" s="14"/>
      <c r="C75" s="134" t="s">
        <v>151</v>
      </c>
      <c r="D75" s="43" t="s">
        <v>1152</v>
      </c>
      <c r="E75" s="43">
        <v>1</v>
      </c>
      <c r="F75" s="135">
        <v>5.47</v>
      </c>
      <c r="G75" s="128"/>
      <c r="H75" s="387">
        <f t="shared" si="1"/>
        <v>0</v>
      </c>
    </row>
    <row r="76" spans="1:8" x14ac:dyDescent="0.25">
      <c r="A76" s="1"/>
      <c r="B76" s="14"/>
      <c r="C76" s="134"/>
      <c r="D76" s="43"/>
      <c r="E76" s="43"/>
      <c r="F76" s="135"/>
      <c r="G76" s="128"/>
      <c r="H76" s="387">
        <f t="shared" si="1"/>
        <v>0</v>
      </c>
    </row>
    <row r="77" spans="1:8" x14ac:dyDescent="0.25">
      <c r="A77" s="5"/>
      <c r="B77" s="25" t="s">
        <v>16</v>
      </c>
      <c r="C77" s="134" t="s">
        <v>10</v>
      </c>
      <c r="D77" s="43" t="s">
        <v>1153</v>
      </c>
      <c r="E77" s="43">
        <v>2</v>
      </c>
      <c r="F77" s="135">
        <v>5.67</v>
      </c>
      <c r="G77" s="128"/>
      <c r="H77" s="387">
        <f t="shared" si="1"/>
        <v>0</v>
      </c>
    </row>
    <row r="78" spans="1:8" x14ac:dyDescent="0.25">
      <c r="A78" s="1"/>
      <c r="B78" s="14"/>
      <c r="C78" s="134"/>
      <c r="D78" s="43"/>
      <c r="E78" s="43"/>
      <c r="F78" s="135"/>
      <c r="G78" s="128"/>
      <c r="H78" s="387">
        <f t="shared" si="1"/>
        <v>0</v>
      </c>
    </row>
    <row r="79" spans="1:8" x14ac:dyDescent="0.25">
      <c r="A79" s="1"/>
      <c r="B79" s="14" t="s">
        <v>67</v>
      </c>
      <c r="C79" s="134" t="s">
        <v>10</v>
      </c>
      <c r="D79" s="43" t="s">
        <v>1154</v>
      </c>
      <c r="E79" s="43">
        <v>1</v>
      </c>
      <c r="F79" s="135">
        <v>1.1299999999999999</v>
      </c>
      <c r="G79" s="128"/>
      <c r="H79" s="387">
        <f t="shared" si="1"/>
        <v>0</v>
      </c>
    </row>
    <row r="80" spans="1:8" x14ac:dyDescent="0.25">
      <c r="A80" s="1"/>
      <c r="B80" s="14"/>
      <c r="C80" s="134"/>
      <c r="D80" s="43"/>
      <c r="E80" s="43"/>
      <c r="F80" s="135"/>
      <c r="G80" s="128"/>
      <c r="H80" s="387">
        <f t="shared" si="1"/>
        <v>0</v>
      </c>
    </row>
    <row r="81" spans="1:8" x14ac:dyDescent="0.25">
      <c r="A81" s="1"/>
      <c r="B81" s="14" t="s">
        <v>60</v>
      </c>
      <c r="C81" s="134" t="s">
        <v>10</v>
      </c>
      <c r="D81" s="43" t="s">
        <v>1155</v>
      </c>
      <c r="E81" s="43">
        <v>1</v>
      </c>
      <c r="F81" s="135">
        <v>1.04</v>
      </c>
      <c r="G81" s="128"/>
      <c r="H81" s="387">
        <f t="shared" si="1"/>
        <v>0</v>
      </c>
    </row>
    <row r="82" spans="1:8" x14ac:dyDescent="0.25">
      <c r="A82" s="1"/>
      <c r="B82" s="14"/>
      <c r="C82" s="134" t="s">
        <v>10</v>
      </c>
      <c r="D82" s="43" t="s">
        <v>707</v>
      </c>
      <c r="E82" s="43">
        <v>4</v>
      </c>
      <c r="F82" s="135">
        <v>4.13</v>
      </c>
      <c r="G82" s="128"/>
      <c r="H82" s="387">
        <f t="shared" si="1"/>
        <v>0</v>
      </c>
    </row>
    <row r="83" spans="1:8" x14ac:dyDescent="0.25">
      <c r="A83" s="1"/>
      <c r="B83" s="14"/>
      <c r="C83" s="134" t="s">
        <v>10</v>
      </c>
      <c r="D83" s="43" t="s">
        <v>1156</v>
      </c>
      <c r="E83" s="43">
        <v>1</v>
      </c>
      <c r="F83" s="135">
        <v>0.85</v>
      </c>
      <c r="G83" s="128"/>
      <c r="H83" s="387">
        <f t="shared" si="1"/>
        <v>0</v>
      </c>
    </row>
    <row r="84" spans="1:8" x14ac:dyDescent="0.25">
      <c r="A84" s="1"/>
      <c r="B84" s="14"/>
      <c r="C84" s="134" t="s">
        <v>10</v>
      </c>
      <c r="D84" s="43" t="s">
        <v>1157</v>
      </c>
      <c r="E84" s="43">
        <v>2</v>
      </c>
      <c r="F84" s="135">
        <v>2.23</v>
      </c>
      <c r="G84" s="128"/>
      <c r="H84" s="387">
        <f t="shared" si="1"/>
        <v>0</v>
      </c>
    </row>
    <row r="85" spans="1:8" x14ac:dyDescent="0.25">
      <c r="A85" s="1"/>
      <c r="B85" s="14"/>
      <c r="C85" s="134" t="s">
        <v>10</v>
      </c>
      <c r="D85" s="43" t="s">
        <v>1158</v>
      </c>
      <c r="E85" s="43">
        <v>1</v>
      </c>
      <c r="F85" s="135">
        <v>1.1499999999999999</v>
      </c>
      <c r="G85" s="128"/>
      <c r="H85" s="387">
        <f t="shared" si="1"/>
        <v>0</v>
      </c>
    </row>
    <row r="86" spans="1:8" x14ac:dyDescent="0.25">
      <c r="A86" s="1"/>
      <c r="B86" s="14"/>
      <c r="C86" s="134" t="s">
        <v>10</v>
      </c>
      <c r="D86" s="43" t="s">
        <v>1159</v>
      </c>
      <c r="E86" s="43">
        <v>1</v>
      </c>
      <c r="F86" s="135">
        <v>1.18</v>
      </c>
      <c r="G86" s="128"/>
      <c r="H86" s="387">
        <f t="shared" si="1"/>
        <v>0</v>
      </c>
    </row>
    <row r="87" spans="1:8" x14ac:dyDescent="0.25">
      <c r="A87" s="1"/>
      <c r="B87" s="14"/>
      <c r="C87" s="134" t="s">
        <v>10</v>
      </c>
      <c r="D87" s="43" t="s">
        <v>1160</v>
      </c>
      <c r="E87" s="43">
        <v>1</v>
      </c>
      <c r="F87" s="135">
        <v>1.32</v>
      </c>
      <c r="G87" s="128"/>
      <c r="H87" s="387">
        <f t="shared" si="1"/>
        <v>0</v>
      </c>
    </row>
    <row r="88" spans="1:8" x14ac:dyDescent="0.25">
      <c r="A88" s="1"/>
      <c r="B88" s="14"/>
      <c r="C88" s="134" t="s">
        <v>10</v>
      </c>
      <c r="D88" s="43" t="s">
        <v>1161</v>
      </c>
      <c r="E88" s="43">
        <v>1</v>
      </c>
      <c r="F88" s="135">
        <v>1.25</v>
      </c>
      <c r="G88" s="128"/>
      <c r="H88" s="387">
        <f t="shared" si="1"/>
        <v>0</v>
      </c>
    </row>
    <row r="89" spans="1:8" ht="15.75" thickBot="1" x14ac:dyDescent="0.3">
      <c r="A89" s="1"/>
      <c r="B89" s="14"/>
      <c r="C89" s="168" t="s">
        <v>10</v>
      </c>
      <c r="D89" s="169" t="s">
        <v>1162</v>
      </c>
      <c r="E89" s="169">
        <v>1</v>
      </c>
      <c r="F89" s="170">
        <v>1.26</v>
      </c>
      <c r="G89" s="171"/>
      <c r="H89" s="388">
        <f t="shared" si="1"/>
        <v>0</v>
      </c>
    </row>
    <row r="90" spans="1:8" ht="15.75" thickBot="1" x14ac:dyDescent="0.3">
      <c r="A90" s="50"/>
      <c r="B90" s="57"/>
      <c r="C90" s="187"/>
      <c r="D90" s="57"/>
      <c r="E90" s="57"/>
      <c r="F90" s="75"/>
      <c r="G90" s="173"/>
      <c r="H90" s="389"/>
    </row>
    <row r="91" spans="1:8" ht="15.75" thickBot="1" x14ac:dyDescent="0.3">
      <c r="A91" s="182"/>
      <c r="B91" s="183" t="s">
        <v>6</v>
      </c>
      <c r="C91" s="184"/>
      <c r="D91" s="183"/>
      <c r="E91" s="185"/>
      <c r="F91" s="184"/>
      <c r="G91" s="186"/>
      <c r="H91" s="385">
        <f>SUM(H6:H90)</f>
        <v>0</v>
      </c>
    </row>
  </sheetData>
  <sheetProtection algorithmName="SHA-512" hashValue="CxQ4UFULGYTcki29EBkKf5PIGDTbb54qlu7aMleshr2yK6AczrdhUI1YNf1G+QFMF+zKbrG7aOAWB+HL3CGk2w==" saltValue="KV034Q1TG/GBIaa75qSDxQ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sqref="A1:E1048576"/>
    </sheetView>
  </sheetViews>
  <sheetFormatPr baseColWidth="10" defaultRowHeight="15" x14ac:dyDescent="0.25"/>
  <cols>
    <col min="1" max="1" width="17.42578125" style="47" customWidth="1"/>
    <col min="2" max="2" width="19.42578125" style="47" customWidth="1"/>
    <col min="3" max="3" width="20.140625" style="86" customWidth="1"/>
    <col min="4" max="4" width="13.42578125" customWidth="1"/>
    <col min="6" max="6" width="17.7109375" style="94" customWidth="1"/>
    <col min="7" max="7" width="17.7109375" style="400" customWidth="1"/>
  </cols>
  <sheetData>
    <row r="1" spans="1:11" ht="23.25" x14ac:dyDescent="0.35">
      <c r="A1" s="229"/>
      <c r="B1" s="229" t="s">
        <v>0</v>
      </c>
      <c r="C1" s="328"/>
      <c r="D1" s="3"/>
      <c r="H1" s="72"/>
    </row>
    <row r="2" spans="1:11" ht="18.75" x14ac:dyDescent="0.3">
      <c r="C2" s="328"/>
      <c r="D2" s="3"/>
      <c r="H2" s="72"/>
    </row>
    <row r="3" spans="1:11" ht="18.75" x14ac:dyDescent="0.3">
      <c r="C3" s="328" t="s">
        <v>1</v>
      </c>
      <c r="D3" s="3" t="s">
        <v>1182</v>
      </c>
      <c r="H3" s="72"/>
    </row>
    <row r="4" spans="1:11" ht="15.75" thickBot="1" x14ac:dyDescent="0.3"/>
    <row r="5" spans="1:11" ht="15.75" thickBot="1" x14ac:dyDescent="0.3">
      <c r="A5" s="8" t="s">
        <v>1179</v>
      </c>
      <c r="B5" s="8" t="s">
        <v>1180</v>
      </c>
      <c r="C5" s="329" t="s">
        <v>1181</v>
      </c>
      <c r="D5" s="45" t="s">
        <v>2</v>
      </c>
      <c r="E5" s="330" t="s">
        <v>1255</v>
      </c>
      <c r="F5" s="119" t="s">
        <v>1105</v>
      </c>
      <c r="G5" s="381" t="s">
        <v>1106</v>
      </c>
      <c r="I5" t="s">
        <v>1210</v>
      </c>
      <c r="J5" t="s">
        <v>1250</v>
      </c>
      <c r="K5" t="s">
        <v>1211</v>
      </c>
    </row>
    <row r="6" spans="1:11" x14ac:dyDescent="0.25">
      <c r="A6" s="125" t="s">
        <v>1182</v>
      </c>
      <c r="B6" s="331">
        <v>100</v>
      </c>
      <c r="C6" s="334" t="s">
        <v>1183</v>
      </c>
      <c r="D6" s="146" t="s">
        <v>10</v>
      </c>
      <c r="E6" s="147">
        <f>1.11*2.26+0.94*2.135</f>
        <v>4.5154999999999994</v>
      </c>
      <c r="F6" s="138"/>
      <c r="G6" s="386">
        <f>(E6*F6)</f>
        <v>0</v>
      </c>
      <c r="I6" t="s">
        <v>1249</v>
      </c>
      <c r="J6" t="s">
        <v>1250</v>
      </c>
      <c r="K6" t="s">
        <v>1251</v>
      </c>
    </row>
    <row r="7" spans="1:11" x14ac:dyDescent="0.25">
      <c r="A7" s="70" t="s">
        <v>1182</v>
      </c>
      <c r="B7" s="332">
        <v>101</v>
      </c>
      <c r="C7" s="335" t="s">
        <v>1183</v>
      </c>
      <c r="D7" s="77" t="s">
        <v>10</v>
      </c>
      <c r="E7" s="149">
        <f>0.86*2.45</f>
        <v>2.1070000000000002</v>
      </c>
      <c r="F7" s="128"/>
      <c r="G7" s="386">
        <f t="shared" ref="G7:G30" si="0">(E7*F7)</f>
        <v>0</v>
      </c>
      <c r="I7" t="s">
        <v>1249</v>
      </c>
      <c r="J7" t="s">
        <v>33</v>
      </c>
      <c r="K7" t="s">
        <v>1251</v>
      </c>
    </row>
    <row r="8" spans="1:11" x14ac:dyDescent="0.25">
      <c r="A8" s="70" t="s">
        <v>1182</v>
      </c>
      <c r="B8" s="332" t="s">
        <v>1184</v>
      </c>
      <c r="C8" s="335" t="s">
        <v>1185</v>
      </c>
      <c r="D8" s="77" t="s">
        <v>10</v>
      </c>
      <c r="E8" s="149">
        <v>2.11</v>
      </c>
      <c r="F8" s="128"/>
      <c r="G8" s="386">
        <f t="shared" si="0"/>
        <v>0</v>
      </c>
      <c r="I8" t="s">
        <v>1210</v>
      </c>
      <c r="J8" t="s">
        <v>33</v>
      </c>
      <c r="K8" t="s">
        <v>1251</v>
      </c>
    </row>
    <row r="9" spans="1:11" x14ac:dyDescent="0.25">
      <c r="A9" s="70" t="s">
        <v>1182</v>
      </c>
      <c r="B9" s="332">
        <v>102</v>
      </c>
      <c r="C9" s="335" t="s">
        <v>1186</v>
      </c>
      <c r="D9" s="77" t="s">
        <v>10</v>
      </c>
      <c r="E9" s="149">
        <v>53.57</v>
      </c>
      <c r="F9" s="128"/>
      <c r="G9" s="386">
        <f t="shared" si="0"/>
        <v>0</v>
      </c>
    </row>
    <row r="10" spans="1:11" x14ac:dyDescent="0.25">
      <c r="A10" s="70" t="s">
        <v>1182</v>
      </c>
      <c r="B10" s="332">
        <v>103</v>
      </c>
      <c r="C10" s="335" t="s">
        <v>1187</v>
      </c>
      <c r="D10" s="77" t="s">
        <v>10</v>
      </c>
      <c r="E10" s="149">
        <v>6.32</v>
      </c>
      <c r="F10" s="128"/>
      <c r="G10" s="386">
        <f t="shared" si="0"/>
        <v>0</v>
      </c>
    </row>
    <row r="11" spans="1:11" x14ac:dyDescent="0.25">
      <c r="A11" s="70" t="s">
        <v>1182</v>
      </c>
      <c r="B11" s="332">
        <v>104</v>
      </c>
      <c r="C11" s="335" t="s">
        <v>1188</v>
      </c>
      <c r="D11" s="77" t="s">
        <v>10</v>
      </c>
      <c r="E11" s="149">
        <v>6.32</v>
      </c>
      <c r="F11" s="128"/>
      <c r="G11" s="386">
        <f t="shared" si="0"/>
        <v>0</v>
      </c>
    </row>
    <row r="12" spans="1:11" x14ac:dyDescent="0.25">
      <c r="A12" s="70" t="s">
        <v>1182</v>
      </c>
      <c r="B12" s="332">
        <v>105</v>
      </c>
      <c r="C12" s="335" t="s">
        <v>1189</v>
      </c>
      <c r="D12" s="77" t="s">
        <v>10</v>
      </c>
      <c r="E12" s="149">
        <v>3.83</v>
      </c>
      <c r="F12" s="128"/>
      <c r="G12" s="386">
        <f t="shared" si="0"/>
        <v>0</v>
      </c>
    </row>
    <row r="13" spans="1:11" x14ac:dyDescent="0.25">
      <c r="A13" s="70" t="s">
        <v>1182</v>
      </c>
      <c r="B13" s="332">
        <v>106</v>
      </c>
      <c r="C13" s="335" t="s">
        <v>1190</v>
      </c>
      <c r="D13" s="77" t="s">
        <v>10</v>
      </c>
      <c r="E13" s="149">
        <v>0</v>
      </c>
      <c r="F13" s="128"/>
      <c r="G13" s="386">
        <f t="shared" si="0"/>
        <v>0</v>
      </c>
    </row>
    <row r="14" spans="1:11" x14ac:dyDescent="0.25">
      <c r="A14" s="70" t="s">
        <v>1182</v>
      </c>
      <c r="B14" s="332">
        <v>107</v>
      </c>
      <c r="C14" s="335" t="s">
        <v>1191</v>
      </c>
      <c r="D14" s="77" t="s">
        <v>10</v>
      </c>
      <c r="E14" s="149">
        <v>0</v>
      </c>
      <c r="F14" s="128"/>
      <c r="G14" s="386">
        <f t="shared" si="0"/>
        <v>0</v>
      </c>
    </row>
    <row r="15" spans="1:11" x14ac:dyDescent="0.25">
      <c r="A15" s="70" t="s">
        <v>1182</v>
      </c>
      <c r="B15" s="332" t="s">
        <v>1192</v>
      </c>
      <c r="C15" s="335" t="s">
        <v>1193</v>
      </c>
      <c r="D15" s="77" t="s">
        <v>10</v>
      </c>
      <c r="E15" s="149">
        <v>0</v>
      </c>
      <c r="F15" s="128"/>
      <c r="G15" s="386">
        <f t="shared" si="0"/>
        <v>0</v>
      </c>
    </row>
    <row r="16" spans="1:11" x14ac:dyDescent="0.25">
      <c r="A16" s="70" t="s">
        <v>1182</v>
      </c>
      <c r="B16" s="332">
        <v>108</v>
      </c>
      <c r="C16" s="335" t="s">
        <v>1194</v>
      </c>
      <c r="D16" s="77" t="s">
        <v>10</v>
      </c>
      <c r="E16" s="149">
        <v>0.54</v>
      </c>
      <c r="F16" s="128"/>
      <c r="G16" s="386">
        <f t="shared" si="0"/>
        <v>0</v>
      </c>
    </row>
    <row r="17" spans="1:7" x14ac:dyDescent="0.25">
      <c r="A17" s="70" t="s">
        <v>1182</v>
      </c>
      <c r="B17" s="332" t="s">
        <v>1195</v>
      </c>
      <c r="C17" s="335" t="s">
        <v>1196</v>
      </c>
      <c r="D17" s="77" t="s">
        <v>10</v>
      </c>
      <c r="E17" s="149">
        <v>1.0900000000000001</v>
      </c>
      <c r="F17" s="128"/>
      <c r="G17" s="386">
        <f t="shared" si="0"/>
        <v>0</v>
      </c>
    </row>
    <row r="18" spans="1:7" x14ac:dyDescent="0.25">
      <c r="A18" s="70" t="s">
        <v>1182</v>
      </c>
      <c r="B18" s="332">
        <v>109</v>
      </c>
      <c r="C18" s="335" t="s">
        <v>1197</v>
      </c>
      <c r="D18" s="77" t="s">
        <v>10</v>
      </c>
      <c r="E18" s="149">
        <v>0.54</v>
      </c>
      <c r="F18" s="128"/>
      <c r="G18" s="386">
        <f t="shared" si="0"/>
        <v>0</v>
      </c>
    </row>
    <row r="19" spans="1:7" x14ac:dyDescent="0.25">
      <c r="A19" s="70" t="s">
        <v>1182</v>
      </c>
      <c r="B19" s="332">
        <v>110</v>
      </c>
      <c r="C19" s="335" t="s">
        <v>1198</v>
      </c>
      <c r="D19" s="77" t="s">
        <v>10</v>
      </c>
      <c r="E19" s="149">
        <v>0</v>
      </c>
      <c r="F19" s="128"/>
      <c r="G19" s="386">
        <f t="shared" si="0"/>
        <v>0</v>
      </c>
    </row>
    <row r="20" spans="1:7" x14ac:dyDescent="0.25">
      <c r="A20" s="70" t="s">
        <v>1182</v>
      </c>
      <c r="B20" s="332">
        <v>111</v>
      </c>
      <c r="C20" s="335" t="s">
        <v>1199</v>
      </c>
      <c r="D20" s="77" t="s">
        <v>10</v>
      </c>
      <c r="E20" s="149">
        <v>13.29</v>
      </c>
      <c r="F20" s="128"/>
      <c r="G20" s="386">
        <f t="shared" si="0"/>
        <v>0</v>
      </c>
    </row>
    <row r="21" spans="1:7" x14ac:dyDescent="0.25">
      <c r="A21" s="70" t="s">
        <v>1182</v>
      </c>
      <c r="B21" s="332">
        <v>112</v>
      </c>
      <c r="C21" s="335" t="s">
        <v>1200</v>
      </c>
      <c r="D21" s="77" t="s">
        <v>10</v>
      </c>
      <c r="E21" s="149">
        <v>0</v>
      </c>
      <c r="F21" s="128"/>
      <c r="G21" s="386">
        <f t="shared" si="0"/>
        <v>0</v>
      </c>
    </row>
    <row r="22" spans="1:7" x14ac:dyDescent="0.25">
      <c r="A22" s="70" t="s">
        <v>1182</v>
      </c>
      <c r="B22" s="332">
        <v>113</v>
      </c>
      <c r="C22" s="335" t="s">
        <v>1201</v>
      </c>
      <c r="D22" s="77" t="s">
        <v>10</v>
      </c>
      <c r="E22" s="149">
        <v>0</v>
      </c>
      <c r="F22" s="128"/>
      <c r="G22" s="386">
        <f t="shared" si="0"/>
        <v>0</v>
      </c>
    </row>
    <row r="23" spans="1:7" x14ac:dyDescent="0.25">
      <c r="A23" s="70" t="s">
        <v>1182</v>
      </c>
      <c r="B23" s="332">
        <v>114</v>
      </c>
      <c r="C23" s="335" t="s">
        <v>1202</v>
      </c>
      <c r="D23" s="77" t="s">
        <v>10</v>
      </c>
      <c r="E23" s="149">
        <v>0.54</v>
      </c>
      <c r="F23" s="128"/>
      <c r="G23" s="386">
        <f t="shared" si="0"/>
        <v>0</v>
      </c>
    </row>
    <row r="24" spans="1:7" x14ac:dyDescent="0.25">
      <c r="A24" s="70" t="s">
        <v>1182</v>
      </c>
      <c r="B24" s="332">
        <v>115</v>
      </c>
      <c r="C24" s="335" t="s">
        <v>1203</v>
      </c>
      <c r="D24" s="77" t="s">
        <v>10</v>
      </c>
      <c r="E24" s="149">
        <f>0.99*0.55</f>
        <v>0.54449999999999998</v>
      </c>
      <c r="F24" s="128"/>
      <c r="G24" s="386">
        <f t="shared" si="0"/>
        <v>0</v>
      </c>
    </row>
    <row r="25" spans="1:7" x14ac:dyDescent="0.25">
      <c r="A25" s="70" t="s">
        <v>1182</v>
      </c>
      <c r="B25" s="332">
        <v>116</v>
      </c>
      <c r="C25" s="335" t="s">
        <v>1204</v>
      </c>
      <c r="D25" s="77" t="s">
        <v>10</v>
      </c>
      <c r="E25" s="149">
        <v>0</v>
      </c>
      <c r="F25" s="128"/>
      <c r="G25" s="386">
        <f t="shared" si="0"/>
        <v>0</v>
      </c>
    </row>
    <row r="26" spans="1:7" x14ac:dyDescent="0.25">
      <c r="A26" s="70" t="s">
        <v>1182</v>
      </c>
      <c r="B26" s="332">
        <v>117</v>
      </c>
      <c r="C26" s="335" t="s">
        <v>1205</v>
      </c>
      <c r="D26" s="77" t="s">
        <v>10</v>
      </c>
      <c r="E26" s="149">
        <v>0</v>
      </c>
      <c r="F26" s="128"/>
      <c r="G26" s="386">
        <f t="shared" si="0"/>
        <v>0</v>
      </c>
    </row>
    <row r="27" spans="1:7" x14ac:dyDescent="0.25">
      <c r="A27" s="70" t="s">
        <v>1182</v>
      </c>
      <c r="B27" s="332">
        <v>118</v>
      </c>
      <c r="C27" s="335" t="s">
        <v>1206</v>
      </c>
      <c r="D27" s="77" t="s">
        <v>10</v>
      </c>
      <c r="E27" s="149">
        <v>0</v>
      </c>
      <c r="F27" s="128"/>
      <c r="G27" s="386">
        <f t="shared" si="0"/>
        <v>0</v>
      </c>
    </row>
    <row r="28" spans="1:7" x14ac:dyDescent="0.25">
      <c r="A28" s="70" t="s">
        <v>1182</v>
      </c>
      <c r="B28" s="332">
        <v>119</v>
      </c>
      <c r="C28" s="335" t="s">
        <v>1203</v>
      </c>
      <c r="D28" s="77" t="s">
        <v>10</v>
      </c>
      <c r="E28" s="149">
        <v>0</v>
      </c>
      <c r="F28" s="128"/>
      <c r="G28" s="386">
        <f t="shared" si="0"/>
        <v>0</v>
      </c>
    </row>
    <row r="29" spans="1:7" x14ac:dyDescent="0.25">
      <c r="A29" s="70" t="s">
        <v>1182</v>
      </c>
      <c r="B29" s="332">
        <v>120</v>
      </c>
      <c r="C29" s="335" t="s">
        <v>1207</v>
      </c>
      <c r="D29" s="77" t="s">
        <v>10</v>
      </c>
      <c r="E29" s="149">
        <f>1.11*1.88</f>
        <v>2.0868000000000002</v>
      </c>
      <c r="F29" s="162"/>
      <c r="G29" s="386">
        <f t="shared" si="0"/>
        <v>0</v>
      </c>
    </row>
    <row r="30" spans="1:7" ht="15.75" thickBot="1" x14ac:dyDescent="0.3">
      <c r="A30" s="71" t="s">
        <v>1182</v>
      </c>
      <c r="B30" s="333">
        <v>121</v>
      </c>
      <c r="C30" s="336" t="s">
        <v>1208</v>
      </c>
      <c r="D30" s="56" t="s">
        <v>10</v>
      </c>
      <c r="E30" s="191">
        <v>2.09</v>
      </c>
      <c r="F30" s="201"/>
      <c r="G30" s="386">
        <f t="shared" si="0"/>
        <v>0</v>
      </c>
    </row>
    <row r="31" spans="1:7" ht="15.75" thickBot="1" x14ac:dyDescent="0.3">
      <c r="A31" s="231"/>
      <c r="B31" s="227"/>
      <c r="C31" s="337" t="s">
        <v>6</v>
      </c>
      <c r="D31" s="227"/>
      <c r="E31" s="198"/>
      <c r="F31" s="211"/>
      <c r="G31" s="403">
        <f>SUM(G6:G30)</f>
        <v>0</v>
      </c>
    </row>
  </sheetData>
  <sheetProtection algorithmName="SHA-512" hashValue="KocF1GZq6SsiBBafEw/cqqo0IcY+KjAqPu9vP/sql5pPBWxJuCFZVGIRHsRd4VTJbC/NNgY2A7cXHztOnS3dHg==" saltValue="NkfWuxpfQYKPY/YflNmYUw==" spinCount="100000" sheet="1" objects="1" scenarios="1" formatCells="0"/>
  <autoFilter ref="A5:G5"/>
  <pageMargins left="0.7" right="0.7" top="0.78740157499999996" bottom="0.78740157499999996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sqref="A1:F1048576"/>
    </sheetView>
  </sheetViews>
  <sheetFormatPr baseColWidth="10" defaultRowHeight="15" x14ac:dyDescent="0.25"/>
  <cols>
    <col min="1" max="1" width="14.85546875" customWidth="1"/>
    <col min="2" max="2" width="15.710937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7.7109375" style="94" customWidth="1"/>
    <col min="8" max="8" width="17.7109375" style="395" customWidth="1"/>
  </cols>
  <sheetData>
    <row r="1" spans="1:12" ht="23.25" x14ac:dyDescent="0.35">
      <c r="A1" s="4" t="s">
        <v>0</v>
      </c>
      <c r="C1" s="3"/>
      <c r="D1" s="3"/>
    </row>
    <row r="2" spans="1:12" ht="18.75" x14ac:dyDescent="0.3">
      <c r="C2" s="3"/>
      <c r="D2" s="3"/>
    </row>
    <row r="3" spans="1:12" ht="18.75" x14ac:dyDescent="0.3">
      <c r="C3" s="3" t="s">
        <v>1</v>
      </c>
      <c r="D3" s="3" t="s">
        <v>857</v>
      </c>
    </row>
    <row r="4" spans="1:12" ht="15.75" thickBot="1" x14ac:dyDescent="0.3"/>
    <row r="5" spans="1:12" ht="15.75" thickBot="1" x14ac:dyDescent="0.3">
      <c r="A5" s="241" t="s">
        <v>9</v>
      </c>
      <c r="B5" s="7" t="s">
        <v>14</v>
      </c>
      <c r="C5" s="45" t="s">
        <v>2</v>
      </c>
      <c r="D5" s="45" t="s">
        <v>3</v>
      </c>
      <c r="E5" s="45" t="s">
        <v>5</v>
      </c>
      <c r="F5" s="45" t="s">
        <v>11</v>
      </c>
      <c r="G5" s="113" t="s">
        <v>1105</v>
      </c>
      <c r="H5" s="381" t="s">
        <v>1106</v>
      </c>
      <c r="J5" t="s">
        <v>1210</v>
      </c>
      <c r="K5" t="s">
        <v>1250</v>
      </c>
      <c r="L5" t="s">
        <v>1211</v>
      </c>
    </row>
    <row r="6" spans="1:12" x14ac:dyDescent="0.25">
      <c r="A6" s="12" t="s">
        <v>7</v>
      </c>
      <c r="B6" s="21" t="s">
        <v>12</v>
      </c>
      <c r="C6" s="145" t="s">
        <v>10</v>
      </c>
      <c r="D6" s="146" t="s">
        <v>858</v>
      </c>
      <c r="E6" s="146">
        <v>1</v>
      </c>
      <c r="F6" s="147">
        <v>2.36</v>
      </c>
      <c r="G6" s="138"/>
      <c r="H6" s="386">
        <f>(F6*G6)</f>
        <v>0</v>
      </c>
      <c r="J6" t="s">
        <v>1249</v>
      </c>
      <c r="K6" t="s">
        <v>1250</v>
      </c>
      <c r="L6" t="s">
        <v>1251</v>
      </c>
    </row>
    <row r="7" spans="1:12" x14ac:dyDescent="0.25">
      <c r="A7" s="5"/>
      <c r="B7" s="25"/>
      <c r="C7" s="148" t="s">
        <v>10</v>
      </c>
      <c r="D7" s="77" t="s">
        <v>859</v>
      </c>
      <c r="E7" s="77">
        <v>2</v>
      </c>
      <c r="F7" s="149">
        <v>1.39</v>
      </c>
      <c r="G7" s="128"/>
      <c r="H7" s="386">
        <f t="shared" ref="H7:H32" si="0">(F7*G7)</f>
        <v>0</v>
      </c>
      <c r="J7" t="s">
        <v>1249</v>
      </c>
      <c r="K7" t="s">
        <v>33</v>
      </c>
      <c r="L7" t="s">
        <v>1251</v>
      </c>
    </row>
    <row r="8" spans="1:12" x14ac:dyDescent="0.25">
      <c r="A8" s="5"/>
      <c r="B8" s="25"/>
      <c r="C8" s="148" t="s">
        <v>10</v>
      </c>
      <c r="D8" s="77" t="s">
        <v>860</v>
      </c>
      <c r="E8" s="77">
        <v>6</v>
      </c>
      <c r="F8" s="149">
        <v>11.34</v>
      </c>
      <c r="G8" s="128"/>
      <c r="H8" s="386">
        <f t="shared" si="0"/>
        <v>0</v>
      </c>
      <c r="J8" t="s">
        <v>1210</v>
      </c>
      <c r="K8" t="s">
        <v>33</v>
      </c>
      <c r="L8" t="s">
        <v>1251</v>
      </c>
    </row>
    <row r="9" spans="1:12" x14ac:dyDescent="0.25">
      <c r="A9" s="5"/>
      <c r="B9" s="25"/>
      <c r="C9" s="148" t="s">
        <v>10</v>
      </c>
      <c r="D9" s="77" t="s">
        <v>861</v>
      </c>
      <c r="E9" s="77">
        <v>11</v>
      </c>
      <c r="F9" s="149">
        <v>27.03</v>
      </c>
      <c r="G9" s="128"/>
      <c r="H9" s="386">
        <f t="shared" si="0"/>
        <v>0</v>
      </c>
    </row>
    <row r="10" spans="1:12" x14ac:dyDescent="0.25">
      <c r="A10" s="5"/>
      <c r="B10" s="25"/>
      <c r="C10" s="148" t="s">
        <v>10</v>
      </c>
      <c r="D10" s="77" t="s">
        <v>862</v>
      </c>
      <c r="E10" s="77">
        <v>2</v>
      </c>
      <c r="F10" s="149">
        <v>2.76</v>
      </c>
      <c r="G10" s="128"/>
      <c r="H10" s="386">
        <f t="shared" si="0"/>
        <v>0</v>
      </c>
    </row>
    <row r="11" spans="1:12" x14ac:dyDescent="0.25">
      <c r="A11" s="5"/>
      <c r="B11" s="25"/>
      <c r="C11" s="148" t="s">
        <v>10</v>
      </c>
      <c r="D11" s="77" t="s">
        <v>863</v>
      </c>
      <c r="E11" s="77">
        <v>1</v>
      </c>
      <c r="F11" s="149">
        <v>3.77</v>
      </c>
      <c r="G11" s="128"/>
      <c r="H11" s="386">
        <f t="shared" si="0"/>
        <v>0</v>
      </c>
    </row>
    <row r="12" spans="1:12" x14ac:dyDescent="0.25">
      <c r="A12" s="5"/>
      <c r="B12" s="25"/>
      <c r="C12" s="148" t="s">
        <v>10</v>
      </c>
      <c r="D12" s="77" t="s">
        <v>864</v>
      </c>
      <c r="E12" s="77">
        <v>4</v>
      </c>
      <c r="F12" s="149">
        <v>19.579999999999998</v>
      </c>
      <c r="G12" s="128"/>
      <c r="H12" s="386">
        <f t="shared" si="0"/>
        <v>0</v>
      </c>
    </row>
    <row r="13" spans="1:12" x14ac:dyDescent="0.25">
      <c r="A13" s="5"/>
      <c r="B13" s="25"/>
      <c r="C13" s="148" t="s">
        <v>10</v>
      </c>
      <c r="D13" s="77" t="s">
        <v>865</v>
      </c>
      <c r="E13" s="77">
        <v>12</v>
      </c>
      <c r="F13" s="149">
        <v>67.680000000000007</v>
      </c>
      <c r="G13" s="128"/>
      <c r="H13" s="386">
        <f t="shared" si="0"/>
        <v>0</v>
      </c>
    </row>
    <row r="14" spans="1:12" x14ac:dyDescent="0.25">
      <c r="A14" s="5"/>
      <c r="B14" s="25"/>
      <c r="C14" s="148" t="s">
        <v>10</v>
      </c>
      <c r="D14" s="77" t="s">
        <v>866</v>
      </c>
      <c r="E14" s="77">
        <v>2</v>
      </c>
      <c r="F14" s="149">
        <v>14.66</v>
      </c>
      <c r="G14" s="128"/>
      <c r="H14" s="386">
        <f t="shared" si="0"/>
        <v>0</v>
      </c>
    </row>
    <row r="15" spans="1:12" x14ac:dyDescent="0.25">
      <c r="A15" s="5"/>
      <c r="B15" s="25"/>
      <c r="C15" s="148" t="s">
        <v>10</v>
      </c>
      <c r="D15" s="77" t="s">
        <v>867</v>
      </c>
      <c r="E15" s="77">
        <v>4</v>
      </c>
      <c r="F15" s="149">
        <v>37.56</v>
      </c>
      <c r="G15" s="128"/>
      <c r="H15" s="386">
        <f t="shared" si="0"/>
        <v>0</v>
      </c>
    </row>
    <row r="16" spans="1:12" x14ac:dyDescent="0.25">
      <c r="A16" s="5"/>
      <c r="B16" s="25"/>
      <c r="C16" s="148" t="s">
        <v>10</v>
      </c>
      <c r="D16" s="77" t="s">
        <v>868</v>
      </c>
      <c r="E16" s="77">
        <v>2</v>
      </c>
      <c r="F16" s="149">
        <v>1.1100000000000001</v>
      </c>
      <c r="G16" s="128"/>
      <c r="H16" s="386">
        <f t="shared" si="0"/>
        <v>0</v>
      </c>
    </row>
    <row r="17" spans="1:8" x14ac:dyDescent="0.25">
      <c r="A17" s="5"/>
      <c r="B17" s="25"/>
      <c r="C17" s="148"/>
      <c r="D17" s="77"/>
      <c r="E17" s="77"/>
      <c r="F17" s="149"/>
      <c r="G17" s="128"/>
      <c r="H17" s="386">
        <f t="shared" si="0"/>
        <v>0</v>
      </c>
    </row>
    <row r="18" spans="1:8" x14ac:dyDescent="0.25">
      <c r="A18" s="5"/>
      <c r="B18" s="25" t="s">
        <v>15</v>
      </c>
      <c r="C18" s="148" t="s">
        <v>10</v>
      </c>
      <c r="D18" s="77" t="s">
        <v>869</v>
      </c>
      <c r="E18" s="77">
        <v>1</v>
      </c>
      <c r="F18" s="149">
        <v>2.06</v>
      </c>
      <c r="G18" s="128"/>
      <c r="H18" s="386">
        <f t="shared" si="0"/>
        <v>0</v>
      </c>
    </row>
    <row r="19" spans="1:8" x14ac:dyDescent="0.25">
      <c r="A19" s="5"/>
      <c r="B19" s="25"/>
      <c r="C19" s="148" t="s">
        <v>10</v>
      </c>
      <c r="D19" s="77" t="s">
        <v>870</v>
      </c>
      <c r="E19" s="77">
        <v>1</v>
      </c>
      <c r="F19" s="149">
        <v>1.04</v>
      </c>
      <c r="G19" s="128"/>
      <c r="H19" s="386">
        <f t="shared" si="0"/>
        <v>0</v>
      </c>
    </row>
    <row r="20" spans="1:8" x14ac:dyDescent="0.25">
      <c r="A20" s="5"/>
      <c r="B20" s="25"/>
      <c r="C20" s="148" t="s">
        <v>10</v>
      </c>
      <c r="D20" s="77" t="s">
        <v>871</v>
      </c>
      <c r="E20" s="77">
        <v>1</v>
      </c>
      <c r="F20" s="149">
        <v>2.64</v>
      </c>
      <c r="G20" s="128"/>
      <c r="H20" s="386">
        <f t="shared" si="0"/>
        <v>0</v>
      </c>
    </row>
    <row r="21" spans="1:8" x14ac:dyDescent="0.25">
      <c r="A21" s="5"/>
      <c r="B21" s="25"/>
      <c r="C21" s="148" t="s">
        <v>10</v>
      </c>
      <c r="D21" s="77" t="s">
        <v>75</v>
      </c>
      <c r="E21" s="77">
        <v>1</v>
      </c>
      <c r="F21" s="149">
        <v>2.44</v>
      </c>
      <c r="G21" s="128"/>
      <c r="H21" s="386">
        <f t="shared" si="0"/>
        <v>0</v>
      </c>
    </row>
    <row r="22" spans="1:8" x14ac:dyDescent="0.25">
      <c r="A22" s="5"/>
      <c r="B22" s="25"/>
      <c r="C22" s="148" t="s">
        <v>10</v>
      </c>
      <c r="D22" s="77" t="s">
        <v>872</v>
      </c>
      <c r="E22" s="77">
        <v>1</v>
      </c>
      <c r="F22" s="149">
        <v>2.5499999999999998</v>
      </c>
      <c r="G22" s="128"/>
      <c r="H22" s="386">
        <f t="shared" si="0"/>
        <v>0</v>
      </c>
    </row>
    <row r="23" spans="1:8" x14ac:dyDescent="0.25">
      <c r="A23" s="5"/>
      <c r="B23" s="25"/>
      <c r="C23" s="148" t="s">
        <v>10</v>
      </c>
      <c r="D23" s="77" t="s">
        <v>873</v>
      </c>
      <c r="E23" s="77">
        <v>1</v>
      </c>
      <c r="F23" s="149">
        <v>0.87</v>
      </c>
      <c r="G23" s="128"/>
      <c r="H23" s="386">
        <f t="shared" si="0"/>
        <v>0</v>
      </c>
    </row>
    <row r="24" spans="1:8" x14ac:dyDescent="0.25">
      <c r="A24" s="5"/>
      <c r="B24" s="25"/>
      <c r="C24" s="148" t="s">
        <v>10</v>
      </c>
      <c r="D24" s="77" t="s">
        <v>874</v>
      </c>
      <c r="E24" s="77">
        <v>1</v>
      </c>
      <c r="F24" s="149">
        <v>2.2999999999999998</v>
      </c>
      <c r="G24" s="128"/>
      <c r="H24" s="386">
        <f t="shared" si="0"/>
        <v>0</v>
      </c>
    </row>
    <row r="25" spans="1:8" x14ac:dyDescent="0.25">
      <c r="A25" s="5"/>
      <c r="B25" s="25"/>
      <c r="C25" s="148" t="s">
        <v>10</v>
      </c>
      <c r="D25" s="77" t="s">
        <v>875</v>
      </c>
      <c r="E25" s="77">
        <v>1</v>
      </c>
      <c r="F25" s="149">
        <v>3.63</v>
      </c>
      <c r="G25" s="128"/>
      <c r="H25" s="386">
        <f t="shared" si="0"/>
        <v>0</v>
      </c>
    </row>
    <row r="26" spans="1:8" x14ac:dyDescent="0.25">
      <c r="A26" s="5"/>
      <c r="B26" s="25" t="s">
        <v>876</v>
      </c>
      <c r="C26" s="148" t="s">
        <v>10</v>
      </c>
      <c r="D26" s="77" t="s">
        <v>877</v>
      </c>
      <c r="E26" s="77">
        <v>4</v>
      </c>
      <c r="F26" s="149">
        <v>28.81</v>
      </c>
      <c r="G26" s="128"/>
      <c r="H26" s="386">
        <f t="shared" si="0"/>
        <v>0</v>
      </c>
    </row>
    <row r="27" spans="1:8" x14ac:dyDescent="0.25">
      <c r="A27" s="5"/>
      <c r="B27" s="25"/>
      <c r="C27" s="148" t="s">
        <v>10</v>
      </c>
      <c r="D27" s="77" t="s">
        <v>878</v>
      </c>
      <c r="E27" s="77">
        <v>2</v>
      </c>
      <c r="F27" s="149">
        <v>31.5</v>
      </c>
      <c r="G27" s="128"/>
      <c r="H27" s="386">
        <f t="shared" si="0"/>
        <v>0</v>
      </c>
    </row>
    <row r="28" spans="1:8" x14ac:dyDescent="0.25">
      <c r="A28" s="5"/>
      <c r="B28" s="25"/>
      <c r="C28" s="148"/>
      <c r="D28" s="77"/>
      <c r="E28" s="77"/>
      <c r="F28" s="149"/>
      <c r="G28" s="128"/>
      <c r="H28" s="386">
        <f t="shared" si="0"/>
        <v>0</v>
      </c>
    </row>
    <row r="29" spans="1:8" x14ac:dyDescent="0.25">
      <c r="A29" s="5"/>
      <c r="B29" s="25" t="s">
        <v>44</v>
      </c>
      <c r="C29" s="148" t="s">
        <v>10</v>
      </c>
      <c r="D29" s="77" t="s">
        <v>879</v>
      </c>
      <c r="E29" s="77">
        <v>1</v>
      </c>
      <c r="F29" s="149">
        <v>6.02</v>
      </c>
      <c r="G29" s="128"/>
      <c r="H29" s="386">
        <f t="shared" si="0"/>
        <v>0</v>
      </c>
    </row>
    <row r="30" spans="1:8" x14ac:dyDescent="0.25">
      <c r="A30" s="5"/>
      <c r="B30" s="25"/>
      <c r="C30" s="148" t="s">
        <v>10</v>
      </c>
      <c r="D30" s="77" t="s">
        <v>860</v>
      </c>
      <c r="E30" s="77">
        <v>2</v>
      </c>
      <c r="F30" s="149">
        <v>3.78</v>
      </c>
      <c r="G30" s="128"/>
      <c r="H30" s="386">
        <f t="shared" si="0"/>
        <v>0</v>
      </c>
    </row>
    <row r="31" spans="1:8" x14ac:dyDescent="0.25">
      <c r="A31" s="5"/>
      <c r="B31" s="25"/>
      <c r="C31" s="148"/>
      <c r="D31" s="77"/>
      <c r="E31" s="77"/>
      <c r="F31" s="149"/>
      <c r="G31" s="128"/>
      <c r="H31" s="386">
        <f t="shared" si="0"/>
        <v>0</v>
      </c>
    </row>
    <row r="32" spans="1:8" ht="15.75" thickBot="1" x14ac:dyDescent="0.3">
      <c r="A32" s="5"/>
      <c r="B32" s="25" t="s">
        <v>16</v>
      </c>
      <c r="C32" s="200" t="s">
        <v>10</v>
      </c>
      <c r="D32" s="56" t="s">
        <v>880</v>
      </c>
      <c r="E32" s="56">
        <v>2</v>
      </c>
      <c r="F32" s="191">
        <v>4.16</v>
      </c>
      <c r="G32" s="171"/>
      <c r="H32" s="386">
        <f t="shared" si="0"/>
        <v>0</v>
      </c>
    </row>
    <row r="33" spans="1:8" ht="15.75" thickBot="1" x14ac:dyDescent="0.3">
      <c r="A33" s="182"/>
      <c r="B33" s="183" t="s">
        <v>6</v>
      </c>
      <c r="C33" s="184"/>
      <c r="D33" s="183"/>
      <c r="E33" s="185"/>
      <c r="F33" s="184"/>
      <c r="G33" s="189"/>
      <c r="H33" s="396">
        <f>SUM(H6:H32)</f>
        <v>0</v>
      </c>
    </row>
  </sheetData>
  <sheetProtection algorithmName="SHA-512" hashValue="hILkReSU1RXQ57ggntwJA64WL3qttjhs8rcV6h58r93Ga9tD91WQUNvCmsjEFoDE6vhzpMgrkP0K/MlKvE+How==" saltValue="RPEkkY/c5ivf2MTg42a/RQ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sqref="A1:F1048576"/>
    </sheetView>
  </sheetViews>
  <sheetFormatPr baseColWidth="10" defaultRowHeight="15" x14ac:dyDescent="0.25"/>
  <cols>
    <col min="1" max="1" width="14.28515625" customWidth="1"/>
    <col min="2" max="2" width="14.570312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7.7109375" style="94" customWidth="1"/>
    <col min="8" max="8" width="17.7109375" style="395" customWidth="1"/>
  </cols>
  <sheetData>
    <row r="1" spans="1:12" ht="23.25" x14ac:dyDescent="0.35">
      <c r="A1" s="4" t="s">
        <v>0</v>
      </c>
      <c r="C1" s="3"/>
      <c r="D1" s="3"/>
    </row>
    <row r="2" spans="1:12" ht="18.75" x14ac:dyDescent="0.3">
      <c r="C2" s="3"/>
      <c r="D2" s="3"/>
    </row>
    <row r="3" spans="1:12" ht="18.75" x14ac:dyDescent="0.3">
      <c r="C3" s="3" t="s">
        <v>1</v>
      </c>
      <c r="D3" s="3" t="s">
        <v>591</v>
      </c>
    </row>
    <row r="4" spans="1:12" ht="15.75" thickBot="1" x14ac:dyDescent="0.3"/>
    <row r="5" spans="1:12" ht="15.75" thickBot="1" x14ac:dyDescent="0.3">
      <c r="A5" s="241" t="s">
        <v>9</v>
      </c>
      <c r="B5" s="74" t="s">
        <v>14</v>
      </c>
      <c r="C5" s="45" t="s">
        <v>2</v>
      </c>
      <c r="D5" s="129" t="s">
        <v>3</v>
      </c>
      <c r="E5" s="45" t="s">
        <v>5</v>
      </c>
      <c r="F5" s="45" t="s">
        <v>11</v>
      </c>
      <c r="G5" s="113" t="s">
        <v>1105</v>
      </c>
      <c r="H5" s="381" t="s">
        <v>1106</v>
      </c>
      <c r="J5" t="s">
        <v>1210</v>
      </c>
      <c r="K5" t="s">
        <v>1250</v>
      </c>
      <c r="L5" t="s">
        <v>1211</v>
      </c>
    </row>
    <row r="6" spans="1:12" x14ac:dyDescent="0.25">
      <c r="A6" s="36" t="s">
        <v>4</v>
      </c>
      <c r="B6" s="145" t="s">
        <v>12</v>
      </c>
      <c r="C6" s="146" t="s">
        <v>10</v>
      </c>
      <c r="D6" s="146" t="s">
        <v>19</v>
      </c>
      <c r="E6" s="146">
        <v>30</v>
      </c>
      <c r="F6" s="340">
        <v>30.1</v>
      </c>
      <c r="G6" s="138"/>
      <c r="H6" s="386">
        <f>(F6*G6)</f>
        <v>0</v>
      </c>
      <c r="J6" t="s">
        <v>1249</v>
      </c>
      <c r="K6" t="s">
        <v>1250</v>
      </c>
      <c r="L6" t="s">
        <v>1251</v>
      </c>
    </row>
    <row r="7" spans="1:12" x14ac:dyDescent="0.25">
      <c r="A7" s="36"/>
      <c r="B7" s="148"/>
      <c r="C7" s="77" t="s">
        <v>13</v>
      </c>
      <c r="D7" s="77" t="s">
        <v>22</v>
      </c>
      <c r="E7" s="77">
        <v>13</v>
      </c>
      <c r="F7" s="341">
        <v>21.63</v>
      </c>
      <c r="G7" s="128"/>
      <c r="H7" s="386">
        <f t="shared" ref="H7:H58" si="0">(F7*G7)</f>
        <v>0</v>
      </c>
      <c r="J7" t="s">
        <v>1249</v>
      </c>
      <c r="K7" t="s">
        <v>33</v>
      </c>
      <c r="L7" t="s">
        <v>1251</v>
      </c>
    </row>
    <row r="8" spans="1:12" x14ac:dyDescent="0.25">
      <c r="A8" s="1"/>
      <c r="B8" s="148"/>
      <c r="C8" s="77" t="s">
        <v>10</v>
      </c>
      <c r="D8" s="77" t="s">
        <v>22</v>
      </c>
      <c r="E8" s="77">
        <v>18</v>
      </c>
      <c r="F8" s="341">
        <v>29.95</v>
      </c>
      <c r="G8" s="128"/>
      <c r="H8" s="386">
        <f t="shared" si="0"/>
        <v>0</v>
      </c>
      <c r="J8" t="s">
        <v>1210</v>
      </c>
      <c r="K8" t="s">
        <v>33</v>
      </c>
      <c r="L8" t="s">
        <v>1251</v>
      </c>
    </row>
    <row r="9" spans="1:12" x14ac:dyDescent="0.25">
      <c r="A9" s="1"/>
      <c r="B9" s="148"/>
      <c r="C9" s="77" t="s">
        <v>10</v>
      </c>
      <c r="D9" s="77" t="s">
        <v>592</v>
      </c>
      <c r="E9" s="77">
        <v>1</v>
      </c>
      <c r="F9" s="341">
        <v>1.79</v>
      </c>
      <c r="G9" s="128"/>
      <c r="H9" s="386">
        <f t="shared" si="0"/>
        <v>0</v>
      </c>
    </row>
    <row r="10" spans="1:12" x14ac:dyDescent="0.25">
      <c r="A10" s="1"/>
      <c r="B10" s="148"/>
      <c r="C10" s="77"/>
      <c r="D10" s="77"/>
      <c r="E10" s="77"/>
      <c r="F10" s="341"/>
      <c r="G10" s="128"/>
      <c r="H10" s="386">
        <f t="shared" si="0"/>
        <v>0</v>
      </c>
    </row>
    <row r="11" spans="1:12" x14ac:dyDescent="0.25">
      <c r="A11" s="25"/>
      <c r="B11" s="148" t="s">
        <v>17</v>
      </c>
      <c r="C11" s="77" t="s">
        <v>10</v>
      </c>
      <c r="D11" s="77" t="s">
        <v>75</v>
      </c>
      <c r="E11" s="77">
        <v>1</v>
      </c>
      <c r="F11" s="341">
        <v>2.44</v>
      </c>
      <c r="G11" s="128"/>
      <c r="H11" s="386">
        <f t="shared" si="0"/>
        <v>0</v>
      </c>
    </row>
    <row r="12" spans="1:12" x14ac:dyDescent="0.25">
      <c r="A12" s="25"/>
      <c r="B12" s="148"/>
      <c r="C12" s="77" t="s">
        <v>10</v>
      </c>
      <c r="D12" s="77" t="s">
        <v>593</v>
      </c>
      <c r="E12" s="77">
        <v>1</v>
      </c>
      <c r="F12" s="341">
        <v>4.8099999999999996</v>
      </c>
      <c r="G12" s="128"/>
      <c r="H12" s="386">
        <f t="shared" si="0"/>
        <v>0</v>
      </c>
    </row>
    <row r="13" spans="1:12" x14ac:dyDescent="0.25">
      <c r="A13" s="25"/>
      <c r="B13" s="148"/>
      <c r="C13" s="77"/>
      <c r="D13" s="77"/>
      <c r="E13" s="77"/>
      <c r="F13" s="341"/>
      <c r="G13" s="128"/>
      <c r="H13" s="386">
        <f t="shared" si="0"/>
        <v>0</v>
      </c>
    </row>
    <row r="14" spans="1:12" x14ac:dyDescent="0.25">
      <c r="A14" s="25"/>
      <c r="B14" s="148" t="s">
        <v>34</v>
      </c>
      <c r="C14" s="77" t="s">
        <v>10</v>
      </c>
      <c r="D14" s="143" t="s">
        <v>52</v>
      </c>
      <c r="E14" s="77">
        <v>1</v>
      </c>
      <c r="F14" s="341">
        <v>0.63</v>
      </c>
      <c r="G14" s="128"/>
      <c r="H14" s="386">
        <f t="shared" si="0"/>
        <v>0</v>
      </c>
    </row>
    <row r="15" spans="1:12" ht="15.75" thickBot="1" x14ac:dyDescent="0.3">
      <c r="A15" s="2"/>
      <c r="B15" s="148"/>
      <c r="C15" s="65"/>
      <c r="D15" s="65"/>
      <c r="E15" s="77"/>
      <c r="F15" s="341"/>
      <c r="G15" s="128"/>
      <c r="H15" s="386">
        <f t="shared" si="0"/>
        <v>0</v>
      </c>
    </row>
    <row r="16" spans="1:12" x14ac:dyDescent="0.25">
      <c r="A16" s="225" t="s">
        <v>7</v>
      </c>
      <c r="B16" s="148" t="s">
        <v>12</v>
      </c>
      <c r="C16" s="77" t="s">
        <v>10</v>
      </c>
      <c r="D16" s="77" t="s">
        <v>129</v>
      </c>
      <c r="E16" s="77">
        <v>1</v>
      </c>
      <c r="F16" s="341">
        <v>2.74</v>
      </c>
      <c r="G16" s="128"/>
      <c r="H16" s="386">
        <f t="shared" si="0"/>
        <v>0</v>
      </c>
    </row>
    <row r="17" spans="1:8" x14ac:dyDescent="0.25">
      <c r="A17" s="1"/>
      <c r="B17" s="148"/>
      <c r="C17" s="77" t="s">
        <v>10</v>
      </c>
      <c r="D17" s="77" t="s">
        <v>39</v>
      </c>
      <c r="E17" s="77">
        <v>23</v>
      </c>
      <c r="F17" s="341">
        <v>71.41</v>
      </c>
      <c r="G17" s="128"/>
      <c r="H17" s="386">
        <f t="shared" si="0"/>
        <v>0</v>
      </c>
    </row>
    <row r="18" spans="1:8" x14ac:dyDescent="0.25">
      <c r="A18" s="1"/>
      <c r="B18" s="148"/>
      <c r="C18" s="77" t="s">
        <v>10</v>
      </c>
      <c r="D18" s="77" t="s">
        <v>56</v>
      </c>
      <c r="E18" s="77">
        <v>1</v>
      </c>
      <c r="F18" s="341">
        <v>3.7</v>
      </c>
      <c r="G18" s="128"/>
      <c r="H18" s="386">
        <f t="shared" si="0"/>
        <v>0</v>
      </c>
    </row>
    <row r="19" spans="1:8" x14ac:dyDescent="0.25">
      <c r="A19" s="1"/>
      <c r="B19" s="148"/>
      <c r="C19" s="77" t="s">
        <v>10</v>
      </c>
      <c r="D19" s="77" t="s">
        <v>594</v>
      </c>
      <c r="E19" s="77">
        <v>16</v>
      </c>
      <c r="F19" s="341">
        <v>69.39</v>
      </c>
      <c r="G19" s="128"/>
      <c r="H19" s="386">
        <f t="shared" si="0"/>
        <v>0</v>
      </c>
    </row>
    <row r="20" spans="1:8" x14ac:dyDescent="0.25">
      <c r="A20" s="1"/>
      <c r="B20" s="148"/>
      <c r="C20" s="77" t="s">
        <v>10</v>
      </c>
      <c r="D20" s="77" t="s">
        <v>595</v>
      </c>
      <c r="E20" s="77">
        <v>6</v>
      </c>
      <c r="F20" s="341">
        <v>35.47</v>
      </c>
      <c r="G20" s="128"/>
      <c r="H20" s="386">
        <f t="shared" si="0"/>
        <v>0</v>
      </c>
    </row>
    <row r="21" spans="1:8" x14ac:dyDescent="0.25">
      <c r="A21" s="1"/>
      <c r="B21" s="148"/>
      <c r="C21" s="77"/>
      <c r="D21" s="77"/>
      <c r="E21" s="77"/>
      <c r="F21" s="341"/>
      <c r="G21" s="128"/>
      <c r="H21" s="386">
        <f t="shared" si="0"/>
        <v>0</v>
      </c>
    </row>
    <row r="22" spans="1:8" x14ac:dyDescent="0.25">
      <c r="A22" s="1"/>
      <c r="B22" s="148" t="s">
        <v>44</v>
      </c>
      <c r="C22" s="77" t="s">
        <v>10</v>
      </c>
      <c r="D22" s="77" t="s">
        <v>71</v>
      </c>
      <c r="E22" s="77">
        <v>1</v>
      </c>
      <c r="F22" s="341">
        <v>1.7</v>
      </c>
      <c r="G22" s="128"/>
      <c r="H22" s="386">
        <f t="shared" si="0"/>
        <v>0</v>
      </c>
    </row>
    <row r="23" spans="1:8" x14ac:dyDescent="0.25">
      <c r="A23" s="1"/>
      <c r="B23" s="148"/>
      <c r="C23" s="77" t="s">
        <v>10</v>
      </c>
      <c r="D23" s="77" t="s">
        <v>596</v>
      </c>
      <c r="E23" s="77">
        <v>2</v>
      </c>
      <c r="F23" s="341">
        <v>2.19</v>
      </c>
      <c r="G23" s="128"/>
      <c r="H23" s="386">
        <f t="shared" si="0"/>
        <v>0</v>
      </c>
    </row>
    <row r="24" spans="1:8" x14ac:dyDescent="0.25">
      <c r="A24" s="1"/>
      <c r="B24" s="148"/>
      <c r="C24" s="77"/>
      <c r="D24" s="77"/>
      <c r="E24" s="77"/>
      <c r="F24" s="341"/>
      <c r="G24" s="128"/>
      <c r="H24" s="386">
        <f t="shared" si="0"/>
        <v>0</v>
      </c>
    </row>
    <row r="25" spans="1:8" x14ac:dyDescent="0.25">
      <c r="A25" s="25"/>
      <c r="B25" s="148" t="s">
        <v>17</v>
      </c>
      <c r="C25" s="77" t="s">
        <v>10</v>
      </c>
      <c r="D25" s="77" t="s">
        <v>75</v>
      </c>
      <c r="E25" s="77">
        <v>1</v>
      </c>
      <c r="F25" s="341">
        <v>2.44</v>
      </c>
      <c r="G25" s="128"/>
      <c r="H25" s="386">
        <f t="shared" si="0"/>
        <v>0</v>
      </c>
    </row>
    <row r="26" spans="1:8" x14ac:dyDescent="0.25">
      <c r="A26" s="1"/>
      <c r="B26" s="148"/>
      <c r="C26" s="77"/>
      <c r="D26" s="77"/>
      <c r="E26" s="77"/>
      <c r="F26" s="341"/>
      <c r="G26" s="128"/>
      <c r="H26" s="386">
        <f t="shared" si="0"/>
        <v>0</v>
      </c>
    </row>
    <row r="27" spans="1:8" ht="15.75" customHeight="1" x14ac:dyDescent="0.25">
      <c r="A27" s="1"/>
      <c r="B27" s="148" t="s">
        <v>34</v>
      </c>
      <c r="C27" s="77" t="s">
        <v>10</v>
      </c>
      <c r="D27" s="77" t="s">
        <v>39</v>
      </c>
      <c r="E27" s="77">
        <v>2</v>
      </c>
      <c r="F27" s="341">
        <v>6.21</v>
      </c>
      <c r="G27" s="128"/>
      <c r="H27" s="386">
        <f t="shared" si="0"/>
        <v>0</v>
      </c>
    </row>
    <row r="28" spans="1:8" ht="15.75" customHeight="1" x14ac:dyDescent="0.25">
      <c r="A28" s="1"/>
      <c r="B28" s="148"/>
      <c r="C28" s="77" t="s">
        <v>10</v>
      </c>
      <c r="D28" s="77" t="s">
        <v>52</v>
      </c>
      <c r="E28" s="77">
        <v>2</v>
      </c>
      <c r="F28" s="341">
        <v>1.26</v>
      </c>
      <c r="G28" s="128"/>
      <c r="H28" s="386">
        <f t="shared" si="0"/>
        <v>0</v>
      </c>
    </row>
    <row r="29" spans="1:8" ht="15.75" customHeight="1" x14ac:dyDescent="0.25">
      <c r="A29" s="1"/>
      <c r="B29" s="148"/>
      <c r="C29" s="77" t="s">
        <v>10</v>
      </c>
      <c r="D29" s="77" t="s">
        <v>54</v>
      </c>
      <c r="E29" s="77">
        <v>2</v>
      </c>
      <c r="F29" s="341">
        <v>1.86</v>
      </c>
      <c r="G29" s="128"/>
      <c r="H29" s="386">
        <f t="shared" si="0"/>
        <v>0</v>
      </c>
    </row>
    <row r="30" spans="1:8" ht="15.75" customHeight="1" x14ac:dyDescent="0.25">
      <c r="A30" s="1"/>
      <c r="B30" s="148"/>
      <c r="C30" s="77" t="s">
        <v>10</v>
      </c>
      <c r="D30" s="77" t="s">
        <v>53</v>
      </c>
      <c r="E30" s="77">
        <v>2</v>
      </c>
      <c r="F30" s="341">
        <v>3.48</v>
      </c>
      <c r="G30" s="128"/>
      <c r="H30" s="386">
        <f t="shared" si="0"/>
        <v>0</v>
      </c>
    </row>
    <row r="31" spans="1:8" ht="15.75" thickBot="1" x14ac:dyDescent="0.3">
      <c r="A31" s="2"/>
      <c r="B31" s="148"/>
      <c r="C31" s="65"/>
      <c r="D31" s="65"/>
      <c r="E31" s="65"/>
      <c r="F31" s="342"/>
      <c r="G31" s="128"/>
      <c r="H31" s="386">
        <f t="shared" si="0"/>
        <v>0</v>
      </c>
    </row>
    <row r="32" spans="1:8" x14ac:dyDescent="0.25">
      <c r="A32" s="225" t="s">
        <v>87</v>
      </c>
      <c r="B32" s="148" t="s">
        <v>12</v>
      </c>
      <c r="C32" s="77" t="s">
        <v>10</v>
      </c>
      <c r="D32" s="77" t="s">
        <v>55</v>
      </c>
      <c r="E32" s="77">
        <v>2</v>
      </c>
      <c r="F32" s="341">
        <v>4.42</v>
      </c>
      <c r="G32" s="128"/>
      <c r="H32" s="386">
        <f t="shared" si="0"/>
        <v>0</v>
      </c>
    </row>
    <row r="33" spans="1:8" x14ac:dyDescent="0.25">
      <c r="A33" s="1"/>
      <c r="B33" s="148"/>
      <c r="C33" s="77" t="s">
        <v>10</v>
      </c>
      <c r="D33" s="77" t="s">
        <v>39</v>
      </c>
      <c r="E33" s="77">
        <v>25</v>
      </c>
      <c r="F33" s="341">
        <v>77.62</v>
      </c>
      <c r="G33" s="128"/>
      <c r="H33" s="386">
        <f t="shared" si="0"/>
        <v>0</v>
      </c>
    </row>
    <row r="34" spans="1:8" x14ac:dyDescent="0.25">
      <c r="A34" s="1"/>
      <c r="B34" s="148"/>
      <c r="C34" s="77" t="s">
        <v>10</v>
      </c>
      <c r="D34" s="77" t="s">
        <v>56</v>
      </c>
      <c r="E34" s="77">
        <v>1</v>
      </c>
      <c r="F34" s="341">
        <v>3.7</v>
      </c>
      <c r="G34" s="128"/>
      <c r="H34" s="386">
        <f t="shared" si="0"/>
        <v>0</v>
      </c>
    </row>
    <row r="35" spans="1:8" x14ac:dyDescent="0.25">
      <c r="A35" s="1"/>
      <c r="B35" s="148"/>
      <c r="C35" s="77" t="s">
        <v>10</v>
      </c>
      <c r="D35" s="77" t="s">
        <v>594</v>
      </c>
      <c r="E35" s="77">
        <v>16</v>
      </c>
      <c r="F35" s="341">
        <v>69.39</v>
      </c>
      <c r="G35" s="128"/>
      <c r="H35" s="386">
        <f t="shared" si="0"/>
        <v>0</v>
      </c>
    </row>
    <row r="36" spans="1:8" x14ac:dyDescent="0.25">
      <c r="A36" s="1"/>
      <c r="B36" s="148"/>
      <c r="C36" s="77" t="s">
        <v>10</v>
      </c>
      <c r="D36" s="77" t="s">
        <v>597</v>
      </c>
      <c r="E36" s="77">
        <v>2</v>
      </c>
      <c r="F36" s="341">
        <v>10.119999999999999</v>
      </c>
      <c r="G36" s="128"/>
      <c r="H36" s="386">
        <f t="shared" si="0"/>
        <v>0</v>
      </c>
    </row>
    <row r="37" spans="1:8" x14ac:dyDescent="0.25">
      <c r="A37" s="1"/>
      <c r="B37" s="148"/>
      <c r="C37" s="77" t="s">
        <v>10</v>
      </c>
      <c r="D37" s="77" t="s">
        <v>598</v>
      </c>
      <c r="E37" s="77">
        <v>2</v>
      </c>
      <c r="F37" s="341">
        <v>7.07</v>
      </c>
      <c r="G37" s="128"/>
      <c r="H37" s="386">
        <f t="shared" si="0"/>
        <v>0</v>
      </c>
    </row>
    <row r="38" spans="1:8" x14ac:dyDescent="0.25">
      <c r="A38" s="1"/>
      <c r="B38" s="148"/>
      <c r="C38" s="77" t="s">
        <v>10</v>
      </c>
      <c r="D38" s="77" t="s">
        <v>599</v>
      </c>
      <c r="E38" s="77">
        <v>2</v>
      </c>
      <c r="F38" s="341">
        <v>10.44</v>
      </c>
      <c r="G38" s="128"/>
      <c r="H38" s="386">
        <f t="shared" si="0"/>
        <v>0</v>
      </c>
    </row>
    <row r="39" spans="1:8" x14ac:dyDescent="0.25">
      <c r="A39" s="25"/>
      <c r="B39" s="148"/>
      <c r="C39" s="77"/>
      <c r="D39" s="77"/>
      <c r="E39" s="77"/>
      <c r="F39" s="341"/>
      <c r="G39" s="128"/>
      <c r="H39" s="386">
        <f t="shared" si="0"/>
        <v>0</v>
      </c>
    </row>
    <row r="40" spans="1:8" x14ac:dyDescent="0.25">
      <c r="A40" s="1"/>
      <c r="B40" s="148" t="s">
        <v>16</v>
      </c>
      <c r="C40" s="77" t="s">
        <v>10</v>
      </c>
      <c r="D40" s="77" t="s">
        <v>75</v>
      </c>
      <c r="E40" s="77">
        <v>1</v>
      </c>
      <c r="F40" s="341">
        <v>2.44</v>
      </c>
      <c r="G40" s="128"/>
      <c r="H40" s="386">
        <f t="shared" si="0"/>
        <v>0</v>
      </c>
    </row>
    <row r="41" spans="1:8" x14ac:dyDescent="0.25">
      <c r="A41" s="1"/>
      <c r="B41" s="148"/>
      <c r="C41" s="77" t="s">
        <v>10</v>
      </c>
      <c r="D41" s="77" t="s">
        <v>600</v>
      </c>
      <c r="E41" s="77">
        <v>1</v>
      </c>
      <c r="F41" s="341">
        <v>4.26</v>
      </c>
      <c r="G41" s="128"/>
      <c r="H41" s="386">
        <f t="shared" si="0"/>
        <v>0</v>
      </c>
    </row>
    <row r="42" spans="1:8" x14ac:dyDescent="0.25">
      <c r="A42" s="1"/>
      <c r="B42" s="148"/>
      <c r="C42" s="77"/>
      <c r="D42" s="77"/>
      <c r="E42" s="77"/>
      <c r="F42" s="341"/>
      <c r="G42" s="128"/>
      <c r="H42" s="386">
        <f t="shared" si="0"/>
        <v>0</v>
      </c>
    </row>
    <row r="43" spans="1:8" x14ac:dyDescent="0.25">
      <c r="A43" s="1"/>
      <c r="B43" s="148" t="s">
        <v>44</v>
      </c>
      <c r="C43" s="77" t="s">
        <v>10</v>
      </c>
      <c r="D43" s="77" t="s">
        <v>71</v>
      </c>
      <c r="E43" s="77">
        <v>1</v>
      </c>
      <c r="F43" s="341">
        <v>1.7</v>
      </c>
      <c r="G43" s="128"/>
      <c r="H43" s="386">
        <f t="shared" si="0"/>
        <v>0</v>
      </c>
    </row>
    <row r="44" spans="1:8" x14ac:dyDescent="0.25">
      <c r="A44" s="1"/>
      <c r="B44" s="148"/>
      <c r="C44" s="77" t="s">
        <v>10</v>
      </c>
      <c r="D44" s="77" t="s">
        <v>596</v>
      </c>
      <c r="E44" s="77">
        <v>2</v>
      </c>
      <c r="F44" s="341">
        <v>2.19</v>
      </c>
      <c r="G44" s="128"/>
      <c r="H44" s="386">
        <f t="shared" si="0"/>
        <v>0</v>
      </c>
    </row>
    <row r="45" spans="1:8" ht="15.75" thickBot="1" x14ac:dyDescent="0.3">
      <c r="A45" s="2"/>
      <c r="B45" s="148"/>
      <c r="C45" s="77"/>
      <c r="D45" s="77"/>
      <c r="E45" s="77"/>
      <c r="F45" s="341"/>
      <c r="G45" s="128"/>
      <c r="H45" s="386">
        <f t="shared" si="0"/>
        <v>0</v>
      </c>
    </row>
    <row r="46" spans="1:8" x14ac:dyDescent="0.25">
      <c r="A46" s="225" t="s">
        <v>8</v>
      </c>
      <c r="B46" s="148" t="s">
        <v>12</v>
      </c>
      <c r="C46" s="77" t="s">
        <v>10</v>
      </c>
      <c r="D46" s="77" t="s">
        <v>601</v>
      </c>
      <c r="E46" s="77">
        <v>36</v>
      </c>
      <c r="F46" s="341">
        <v>15.12</v>
      </c>
      <c r="G46" s="128"/>
      <c r="H46" s="386">
        <f t="shared" si="0"/>
        <v>0</v>
      </c>
    </row>
    <row r="47" spans="1:8" x14ac:dyDescent="0.25">
      <c r="A47" s="1"/>
      <c r="B47" s="148"/>
      <c r="C47" s="77" t="s">
        <v>10</v>
      </c>
      <c r="D47" s="77" t="s">
        <v>602</v>
      </c>
      <c r="E47" s="77">
        <v>4</v>
      </c>
      <c r="F47" s="341">
        <v>1.8</v>
      </c>
      <c r="G47" s="128"/>
      <c r="H47" s="386">
        <f t="shared" si="0"/>
        <v>0</v>
      </c>
    </row>
    <row r="48" spans="1:8" x14ac:dyDescent="0.25">
      <c r="A48" s="1"/>
      <c r="B48" s="148"/>
      <c r="C48" s="77" t="s">
        <v>10</v>
      </c>
      <c r="D48" s="77" t="s">
        <v>19</v>
      </c>
      <c r="E48" s="77">
        <v>10</v>
      </c>
      <c r="F48" s="341">
        <v>10.029999999999999</v>
      </c>
      <c r="G48" s="128"/>
      <c r="H48" s="386">
        <f t="shared" si="0"/>
        <v>0</v>
      </c>
    </row>
    <row r="49" spans="1:8" x14ac:dyDescent="0.25">
      <c r="A49" s="1"/>
      <c r="B49" s="148"/>
      <c r="C49" s="77" t="s">
        <v>10</v>
      </c>
      <c r="D49" s="77" t="s">
        <v>603</v>
      </c>
      <c r="E49" s="77">
        <v>10</v>
      </c>
      <c r="F49" s="341">
        <v>7.2</v>
      </c>
      <c r="G49" s="128"/>
      <c r="H49" s="386">
        <f t="shared" si="0"/>
        <v>0</v>
      </c>
    </row>
    <row r="50" spans="1:8" x14ac:dyDescent="0.25">
      <c r="A50" s="1"/>
      <c r="B50" s="148"/>
      <c r="C50" s="77" t="s">
        <v>10</v>
      </c>
      <c r="D50" s="77" t="s">
        <v>604</v>
      </c>
      <c r="E50" s="77">
        <v>4</v>
      </c>
      <c r="F50" s="341">
        <v>2.38</v>
      </c>
      <c r="G50" s="128"/>
      <c r="H50" s="386">
        <f t="shared" si="0"/>
        <v>0</v>
      </c>
    </row>
    <row r="51" spans="1:8" x14ac:dyDescent="0.25">
      <c r="A51" s="1"/>
      <c r="B51" s="148"/>
      <c r="C51" s="77" t="s">
        <v>10</v>
      </c>
      <c r="D51" s="77" t="s">
        <v>605</v>
      </c>
      <c r="E51" s="77">
        <v>2</v>
      </c>
      <c r="F51" s="341">
        <v>3.93</v>
      </c>
      <c r="G51" s="128"/>
      <c r="H51" s="386">
        <f t="shared" si="0"/>
        <v>0</v>
      </c>
    </row>
    <row r="52" spans="1:8" x14ac:dyDescent="0.25">
      <c r="A52" s="1"/>
      <c r="B52" s="148"/>
      <c r="C52" s="77" t="s">
        <v>10</v>
      </c>
      <c r="D52" s="77" t="s">
        <v>129</v>
      </c>
      <c r="E52" s="77">
        <v>1</v>
      </c>
      <c r="F52" s="341">
        <v>2.74</v>
      </c>
      <c r="G52" s="128"/>
      <c r="H52" s="386">
        <f t="shared" si="0"/>
        <v>0</v>
      </c>
    </row>
    <row r="53" spans="1:8" x14ac:dyDescent="0.25">
      <c r="A53" s="1"/>
      <c r="B53" s="148"/>
      <c r="C53" s="77" t="s">
        <v>10</v>
      </c>
      <c r="D53" s="77" t="s">
        <v>606</v>
      </c>
      <c r="E53" s="77">
        <v>8</v>
      </c>
      <c r="F53" s="341">
        <v>19.54</v>
      </c>
      <c r="G53" s="128"/>
      <c r="H53" s="386">
        <f t="shared" si="0"/>
        <v>0</v>
      </c>
    </row>
    <row r="54" spans="1:8" x14ac:dyDescent="0.25">
      <c r="A54" s="1"/>
      <c r="B54" s="148"/>
      <c r="C54" s="77" t="s">
        <v>10</v>
      </c>
      <c r="D54" s="77" t="s">
        <v>56</v>
      </c>
      <c r="E54" s="77">
        <v>1</v>
      </c>
      <c r="F54" s="341">
        <v>3.7</v>
      </c>
      <c r="G54" s="128"/>
      <c r="H54" s="386">
        <f t="shared" si="0"/>
        <v>0</v>
      </c>
    </row>
    <row r="55" spans="1:8" x14ac:dyDescent="0.25">
      <c r="A55" s="1"/>
      <c r="B55" s="148"/>
      <c r="C55" s="77"/>
      <c r="D55" s="65"/>
      <c r="E55" s="65"/>
      <c r="F55" s="342"/>
      <c r="G55" s="128"/>
      <c r="H55" s="386">
        <f t="shared" si="0"/>
        <v>0</v>
      </c>
    </row>
    <row r="56" spans="1:8" x14ac:dyDescent="0.25">
      <c r="A56" s="1"/>
      <c r="B56" s="148" t="s">
        <v>17</v>
      </c>
      <c r="C56" s="77" t="s">
        <v>10</v>
      </c>
      <c r="D56" s="77" t="s">
        <v>36</v>
      </c>
      <c r="E56" s="77">
        <v>1</v>
      </c>
      <c r="F56" s="341">
        <v>2.4300000000000002</v>
      </c>
      <c r="G56" s="128"/>
      <c r="H56" s="386">
        <f t="shared" si="0"/>
        <v>0</v>
      </c>
    </row>
    <row r="57" spans="1:8" x14ac:dyDescent="0.25">
      <c r="A57" s="1"/>
      <c r="B57" s="148"/>
      <c r="C57" s="77" t="s">
        <v>10</v>
      </c>
      <c r="D57" s="77" t="s">
        <v>607</v>
      </c>
      <c r="E57" s="77">
        <v>1</v>
      </c>
      <c r="F57" s="341">
        <v>2.54</v>
      </c>
      <c r="G57" s="128"/>
      <c r="H57" s="386">
        <f t="shared" si="0"/>
        <v>0</v>
      </c>
    </row>
    <row r="58" spans="1:8" ht="15.75" thickBot="1" x14ac:dyDescent="0.3">
      <c r="A58" s="1"/>
      <c r="B58" s="200"/>
      <c r="C58" s="56" t="s">
        <v>10</v>
      </c>
      <c r="D58" s="56" t="s">
        <v>608</v>
      </c>
      <c r="E58" s="56">
        <v>1</v>
      </c>
      <c r="F58" s="343">
        <v>1.26</v>
      </c>
      <c r="G58" s="171"/>
      <c r="H58" s="386">
        <f t="shared" si="0"/>
        <v>0</v>
      </c>
    </row>
    <row r="59" spans="1:8" ht="15.75" thickBot="1" x14ac:dyDescent="0.3">
      <c r="A59" s="182"/>
      <c r="B59" s="183" t="s">
        <v>6</v>
      </c>
      <c r="C59" s="184"/>
      <c r="D59" s="183"/>
      <c r="E59" s="185"/>
      <c r="F59" s="184"/>
      <c r="G59" s="189"/>
      <c r="H59" s="396">
        <f>SUM(H6:H58)</f>
        <v>0</v>
      </c>
    </row>
  </sheetData>
  <sheetProtection algorithmName="SHA-512" hashValue="tAen3v9FjBybyV3JFDhveTMxuILxRQhZmNyDmt6o8UpQo4J+PhkARXl7p/5PNW3ga7n/PeBaG5woQaLkw2hFyw==" saltValue="ywcD3CrZI5rt0f360Ce/Dw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M9" sqref="M9"/>
    </sheetView>
  </sheetViews>
  <sheetFormatPr baseColWidth="10" defaultRowHeight="15" x14ac:dyDescent="0.25"/>
  <cols>
    <col min="1" max="1" width="14.28515625" customWidth="1"/>
    <col min="2" max="2" width="14.5703125" customWidth="1"/>
    <col min="3" max="3" width="11.28515625" customWidth="1"/>
    <col min="4" max="4" width="11" customWidth="1"/>
    <col min="5" max="5" width="6.5703125" customWidth="1"/>
    <col min="6" max="6" width="16.85546875" customWidth="1"/>
    <col min="7" max="7" width="17.7109375" style="94" customWidth="1"/>
    <col min="8" max="8" width="17.7109375" style="395" customWidth="1"/>
  </cols>
  <sheetData>
    <row r="1" spans="1:8" ht="23.25" x14ac:dyDescent="0.35">
      <c r="A1" s="4"/>
      <c r="B1" s="4" t="s">
        <v>1065</v>
      </c>
      <c r="C1" s="3"/>
      <c r="D1" s="3"/>
    </row>
    <row r="2" spans="1:8" ht="18.75" x14ac:dyDescent="0.3">
      <c r="C2" s="3"/>
      <c r="D2" s="3"/>
    </row>
    <row r="3" spans="1:8" ht="18.75" x14ac:dyDescent="0.3">
      <c r="C3" s="3" t="s">
        <v>1</v>
      </c>
      <c r="D3" s="3" t="s">
        <v>168</v>
      </c>
    </row>
    <row r="4" spans="1:8" ht="15.75" thickBot="1" x14ac:dyDescent="0.3"/>
    <row r="5" spans="1:8" ht="15.75" thickBot="1" x14ac:dyDescent="0.3">
      <c r="A5" s="241" t="s">
        <v>9</v>
      </c>
      <c r="B5" s="7" t="s">
        <v>14</v>
      </c>
      <c r="C5" s="45" t="s">
        <v>2</v>
      </c>
      <c r="D5" s="129" t="s">
        <v>3</v>
      </c>
      <c r="E5" s="45" t="s">
        <v>5</v>
      </c>
      <c r="F5" s="74" t="s">
        <v>1066</v>
      </c>
      <c r="G5" s="118" t="s">
        <v>1105</v>
      </c>
      <c r="H5" s="392" t="s">
        <v>1106</v>
      </c>
    </row>
    <row r="6" spans="1:8" x14ac:dyDescent="0.25">
      <c r="A6" s="11" t="s">
        <v>4</v>
      </c>
      <c r="B6" s="21" t="s">
        <v>1067</v>
      </c>
      <c r="C6" s="145">
        <v>1</v>
      </c>
      <c r="D6" s="146" t="s">
        <v>1068</v>
      </c>
      <c r="E6" s="146">
        <v>24</v>
      </c>
      <c r="F6" s="147">
        <v>40.130000000000003</v>
      </c>
      <c r="G6" s="345"/>
      <c r="H6" s="386">
        <f>(F6*G6)</f>
        <v>0</v>
      </c>
    </row>
    <row r="7" spans="1:8" ht="15.75" thickBot="1" x14ac:dyDescent="0.3">
      <c r="A7" s="6"/>
      <c r="B7" s="31"/>
      <c r="C7" s="150"/>
      <c r="D7" s="65"/>
      <c r="E7" s="77"/>
      <c r="F7" s="149"/>
      <c r="G7" s="162"/>
      <c r="H7" s="386">
        <f t="shared" ref="H7:H18" si="0">(F7*G7)</f>
        <v>0</v>
      </c>
    </row>
    <row r="8" spans="1:8" x14ac:dyDescent="0.25">
      <c r="A8" s="12" t="s">
        <v>7</v>
      </c>
      <c r="B8" s="21" t="s">
        <v>1067</v>
      </c>
      <c r="C8" s="148">
        <v>1</v>
      </c>
      <c r="D8" s="77" t="s">
        <v>1069</v>
      </c>
      <c r="E8" s="77">
        <v>2</v>
      </c>
      <c r="F8" s="149">
        <v>2.77</v>
      </c>
      <c r="G8" s="162"/>
      <c r="H8" s="386">
        <f t="shared" si="0"/>
        <v>0</v>
      </c>
    </row>
    <row r="9" spans="1:8" x14ac:dyDescent="0.25">
      <c r="A9" s="11"/>
      <c r="B9" s="25"/>
      <c r="C9" s="148">
        <v>1</v>
      </c>
      <c r="D9" s="77" t="s">
        <v>1070</v>
      </c>
      <c r="E9" s="77">
        <v>11</v>
      </c>
      <c r="F9" s="149">
        <v>17.239999999999998</v>
      </c>
      <c r="G9" s="162"/>
      <c r="H9" s="386">
        <f t="shared" si="0"/>
        <v>0</v>
      </c>
    </row>
    <row r="10" spans="1:8" x14ac:dyDescent="0.25">
      <c r="A10" s="11"/>
      <c r="B10" s="25"/>
      <c r="C10" s="148">
        <v>1</v>
      </c>
      <c r="D10" s="77" t="s">
        <v>1068</v>
      </c>
      <c r="E10" s="77">
        <v>37</v>
      </c>
      <c r="F10" s="149">
        <v>61.86</v>
      </c>
      <c r="G10" s="162"/>
      <c r="H10" s="386">
        <f t="shared" si="0"/>
        <v>0</v>
      </c>
    </row>
    <row r="11" spans="1:8" ht="15.75" thickBot="1" x14ac:dyDescent="0.3">
      <c r="A11" s="5"/>
      <c r="B11" s="25"/>
      <c r="C11" s="148"/>
      <c r="D11" s="77"/>
      <c r="E11" s="77"/>
      <c r="F11" s="149"/>
      <c r="G11" s="162"/>
      <c r="H11" s="386">
        <f t="shared" si="0"/>
        <v>0</v>
      </c>
    </row>
    <row r="12" spans="1:8" x14ac:dyDescent="0.25">
      <c r="A12" s="12" t="s">
        <v>87</v>
      </c>
      <c r="B12" s="21" t="s">
        <v>1067</v>
      </c>
      <c r="C12" s="148">
        <v>1</v>
      </c>
      <c r="D12" s="77" t="s">
        <v>1070</v>
      </c>
      <c r="E12" s="77">
        <v>15</v>
      </c>
      <c r="F12" s="149">
        <v>23.51</v>
      </c>
      <c r="G12" s="162"/>
      <c r="H12" s="386">
        <f t="shared" si="0"/>
        <v>0</v>
      </c>
    </row>
    <row r="13" spans="1:8" x14ac:dyDescent="0.25">
      <c r="A13" s="36"/>
      <c r="B13" s="25"/>
      <c r="C13" s="148">
        <v>1</v>
      </c>
      <c r="D13" s="77" t="s">
        <v>1068</v>
      </c>
      <c r="E13" s="77">
        <v>29</v>
      </c>
      <c r="F13" s="149">
        <v>48.49</v>
      </c>
      <c r="G13" s="162"/>
      <c r="H13" s="386">
        <f t="shared" si="0"/>
        <v>0</v>
      </c>
    </row>
    <row r="14" spans="1:8" x14ac:dyDescent="0.25">
      <c r="A14" s="36"/>
      <c r="B14" s="25"/>
      <c r="C14" s="148">
        <v>1</v>
      </c>
      <c r="D14" s="77" t="s">
        <v>298</v>
      </c>
      <c r="E14" s="77">
        <v>1</v>
      </c>
      <c r="F14" s="149">
        <v>8.76</v>
      </c>
      <c r="G14" s="162"/>
      <c r="H14" s="386">
        <f t="shared" si="0"/>
        <v>0</v>
      </c>
    </row>
    <row r="15" spans="1:8" x14ac:dyDescent="0.25">
      <c r="A15" s="36"/>
      <c r="B15" s="25"/>
      <c r="C15" s="148">
        <v>1</v>
      </c>
      <c r="D15" s="77" t="s">
        <v>299</v>
      </c>
      <c r="E15" s="77">
        <v>1</v>
      </c>
      <c r="F15" s="149">
        <v>7.44</v>
      </c>
      <c r="G15" s="162"/>
      <c r="H15" s="386">
        <f t="shared" si="0"/>
        <v>0</v>
      </c>
    </row>
    <row r="16" spans="1:8" ht="15.75" thickBot="1" x14ac:dyDescent="0.3">
      <c r="A16" s="6"/>
      <c r="B16" s="31"/>
      <c r="C16" s="148"/>
      <c r="D16" s="77"/>
      <c r="E16" s="77"/>
      <c r="F16" s="149"/>
      <c r="G16" s="162"/>
      <c r="H16" s="386">
        <f t="shared" si="0"/>
        <v>0</v>
      </c>
    </row>
    <row r="17" spans="1:8" x14ac:dyDescent="0.25">
      <c r="A17" s="12" t="s">
        <v>303</v>
      </c>
      <c r="B17" s="21" t="s">
        <v>1067</v>
      </c>
      <c r="C17" s="148">
        <v>1</v>
      </c>
      <c r="D17" s="77" t="s">
        <v>309</v>
      </c>
      <c r="E17" s="77">
        <v>14</v>
      </c>
      <c r="F17" s="149">
        <v>22.55</v>
      </c>
      <c r="G17" s="162"/>
      <c r="H17" s="386">
        <f t="shared" si="0"/>
        <v>0</v>
      </c>
    </row>
    <row r="18" spans="1:8" ht="15.75" thickBot="1" x14ac:dyDescent="0.3">
      <c r="A18" s="11"/>
      <c r="B18" s="39"/>
      <c r="C18" s="200"/>
      <c r="D18" s="56"/>
      <c r="E18" s="56"/>
      <c r="F18" s="191"/>
      <c r="G18" s="201"/>
      <c r="H18" s="394">
        <f t="shared" si="0"/>
        <v>0</v>
      </c>
    </row>
    <row r="19" spans="1:8" ht="15.75" thickBot="1" x14ac:dyDescent="0.3">
      <c r="A19" s="174"/>
      <c r="B19" s="175" t="s">
        <v>1282</v>
      </c>
      <c r="C19" s="175"/>
      <c r="D19" s="175"/>
      <c r="E19" s="175"/>
      <c r="F19" s="176"/>
      <c r="G19" s="208"/>
      <c r="H19" s="391"/>
    </row>
    <row r="20" spans="1:8" ht="15.75" thickBot="1" x14ac:dyDescent="0.3">
      <c r="A20" s="182"/>
      <c r="B20" s="183" t="s">
        <v>6</v>
      </c>
      <c r="C20" s="205"/>
      <c r="D20" s="204"/>
      <c r="E20" s="206"/>
      <c r="F20" s="344"/>
      <c r="G20" s="211"/>
      <c r="H20" s="396">
        <f>SUM(H6:H19)</f>
        <v>0</v>
      </c>
    </row>
  </sheetData>
  <sheetProtection algorithmName="SHA-512" hashValue="DvlAFxk36hiv1FTNr+xlzsCcjOBOJb+2TUNpKxQBElxV8MQG0RkwRiqTRqZ+SuR1cnstMYni/W0M5zCo1H1JUQ==" saltValue="89qpozowo8uym4Sb9ceSLg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>
      <selection activeCell="N20" sqref="N20"/>
    </sheetView>
  </sheetViews>
  <sheetFormatPr baseColWidth="10" defaultRowHeight="15" x14ac:dyDescent="0.25"/>
  <cols>
    <col min="1" max="1" width="14.85546875" customWidth="1"/>
    <col min="2" max="2" width="19.140625" customWidth="1"/>
    <col min="3" max="3" width="13.28515625" style="47" customWidth="1"/>
    <col min="4" max="4" width="10" style="47" customWidth="1"/>
    <col min="5" max="5" width="10.28515625" customWidth="1"/>
    <col min="6" max="6" width="19.7109375" customWidth="1"/>
    <col min="7" max="7" width="17.7109375" style="94" customWidth="1"/>
    <col min="8" max="8" width="17.7109375" style="395" customWidth="1"/>
  </cols>
  <sheetData>
    <row r="2" spans="1:8" ht="23.25" x14ac:dyDescent="0.35">
      <c r="A2" s="4" t="s">
        <v>1065</v>
      </c>
      <c r="B2" s="40"/>
    </row>
    <row r="3" spans="1:8" ht="18.75" x14ac:dyDescent="0.3">
      <c r="C3" s="48" t="s">
        <v>1</v>
      </c>
      <c r="D3" s="47" t="s">
        <v>782</v>
      </c>
    </row>
    <row r="4" spans="1:8" ht="15.75" thickBot="1" x14ac:dyDescent="0.3"/>
    <row r="5" spans="1:8" ht="15.75" thickBot="1" x14ac:dyDescent="0.3">
      <c r="A5" s="241" t="s">
        <v>9</v>
      </c>
      <c r="B5" s="7" t="s">
        <v>748</v>
      </c>
      <c r="C5" s="45" t="s">
        <v>2</v>
      </c>
      <c r="D5" s="129" t="s">
        <v>3</v>
      </c>
      <c r="E5" s="45" t="s">
        <v>5</v>
      </c>
      <c r="F5" s="74" t="s">
        <v>1066</v>
      </c>
      <c r="G5" s="95" t="s">
        <v>1105</v>
      </c>
      <c r="H5" s="381" t="s">
        <v>1106</v>
      </c>
    </row>
    <row r="6" spans="1:8" x14ac:dyDescent="0.25">
      <c r="A6" s="19" t="s">
        <v>4</v>
      </c>
      <c r="B6" s="41"/>
      <c r="C6" s="145"/>
      <c r="D6" s="300"/>
      <c r="E6" s="146"/>
      <c r="F6" s="301"/>
      <c r="G6" s="345"/>
      <c r="H6" s="386">
        <f>(F6*G6)</f>
        <v>0</v>
      </c>
    </row>
    <row r="7" spans="1:8" x14ac:dyDescent="0.25">
      <c r="A7" s="5"/>
      <c r="B7" s="25" t="s">
        <v>881</v>
      </c>
      <c r="C7" s="347">
        <v>1</v>
      </c>
      <c r="D7" s="346" t="s">
        <v>794</v>
      </c>
      <c r="E7" s="43">
        <v>4</v>
      </c>
      <c r="F7" s="348">
        <v>10.86</v>
      </c>
      <c r="G7" s="162"/>
      <c r="H7" s="386">
        <f t="shared" ref="H7:H24" si="0">(F7*G7)</f>
        <v>0</v>
      </c>
    </row>
    <row r="8" spans="1:8" ht="15.75" thickBot="1" x14ac:dyDescent="0.3">
      <c r="A8" s="6"/>
      <c r="B8" s="2"/>
      <c r="C8" s="347"/>
      <c r="D8" s="346"/>
      <c r="E8" s="43"/>
      <c r="F8" s="348"/>
      <c r="G8" s="162"/>
      <c r="H8" s="386">
        <f t="shared" si="0"/>
        <v>0</v>
      </c>
    </row>
    <row r="9" spans="1:8" x14ac:dyDescent="0.25">
      <c r="A9" s="19" t="s">
        <v>7</v>
      </c>
      <c r="B9" s="41"/>
      <c r="C9" s="134"/>
      <c r="D9" s="346"/>
      <c r="E9" s="43"/>
      <c r="F9" s="348"/>
      <c r="G9" s="162"/>
      <c r="H9" s="386">
        <f t="shared" si="0"/>
        <v>0</v>
      </c>
    </row>
    <row r="10" spans="1:8" x14ac:dyDescent="0.25">
      <c r="A10" s="5"/>
      <c r="B10" s="25" t="s">
        <v>881</v>
      </c>
      <c r="C10" s="347">
        <v>1</v>
      </c>
      <c r="D10" s="346" t="s">
        <v>800</v>
      </c>
      <c r="E10" s="43">
        <v>8</v>
      </c>
      <c r="F10" s="348">
        <v>17.14</v>
      </c>
      <c r="G10" s="162"/>
      <c r="H10" s="386">
        <f t="shared" si="0"/>
        <v>0</v>
      </c>
    </row>
    <row r="11" spans="1:8" x14ac:dyDescent="0.25">
      <c r="A11" s="5"/>
      <c r="B11" s="1"/>
      <c r="C11" s="134">
        <v>1</v>
      </c>
      <c r="D11" s="346" t="s">
        <v>801</v>
      </c>
      <c r="E11" s="43">
        <v>3</v>
      </c>
      <c r="F11" s="348">
        <v>6.68</v>
      </c>
      <c r="G11" s="162"/>
      <c r="H11" s="386">
        <f t="shared" si="0"/>
        <v>0</v>
      </c>
    </row>
    <row r="12" spans="1:8" x14ac:dyDescent="0.25">
      <c r="A12" s="5"/>
      <c r="B12" s="1"/>
      <c r="C12" s="134">
        <v>1</v>
      </c>
      <c r="D12" s="346" t="s">
        <v>802</v>
      </c>
      <c r="E12" s="43">
        <v>19</v>
      </c>
      <c r="F12" s="348">
        <v>76.67</v>
      </c>
      <c r="G12" s="162"/>
      <c r="H12" s="386">
        <f t="shared" si="0"/>
        <v>0</v>
      </c>
    </row>
    <row r="13" spans="1:8" ht="15.75" thickBot="1" x14ac:dyDescent="0.3">
      <c r="A13" s="5"/>
      <c r="B13" s="1"/>
      <c r="C13" s="134"/>
      <c r="D13" s="346"/>
      <c r="E13" s="43"/>
      <c r="F13" s="348"/>
      <c r="G13" s="162"/>
      <c r="H13" s="386">
        <f t="shared" si="0"/>
        <v>0</v>
      </c>
    </row>
    <row r="14" spans="1:8" x14ac:dyDescent="0.25">
      <c r="A14" s="19" t="s">
        <v>87</v>
      </c>
      <c r="B14" s="41"/>
      <c r="C14" s="134"/>
      <c r="D14" s="346"/>
      <c r="E14" s="43"/>
      <c r="F14" s="348"/>
      <c r="G14" s="162"/>
      <c r="H14" s="386">
        <f t="shared" si="0"/>
        <v>0</v>
      </c>
    </row>
    <row r="15" spans="1:8" x14ac:dyDescent="0.25">
      <c r="A15" s="5"/>
      <c r="B15" s="25" t="s">
        <v>881</v>
      </c>
      <c r="C15" s="347">
        <v>1</v>
      </c>
      <c r="D15" s="346" t="s">
        <v>800</v>
      </c>
      <c r="E15" s="43">
        <v>8</v>
      </c>
      <c r="F15" s="348">
        <v>17.14</v>
      </c>
      <c r="G15" s="162"/>
      <c r="H15" s="386">
        <f t="shared" si="0"/>
        <v>0</v>
      </c>
    </row>
    <row r="16" spans="1:8" x14ac:dyDescent="0.25">
      <c r="A16" s="5"/>
      <c r="B16" s="1"/>
      <c r="C16" s="134">
        <v>1</v>
      </c>
      <c r="D16" s="346" t="s">
        <v>801</v>
      </c>
      <c r="E16" s="43">
        <v>3</v>
      </c>
      <c r="F16" s="348">
        <v>6.68</v>
      </c>
      <c r="G16" s="162"/>
      <c r="H16" s="386">
        <f t="shared" si="0"/>
        <v>0</v>
      </c>
    </row>
    <row r="17" spans="1:8" x14ac:dyDescent="0.25">
      <c r="A17" s="5"/>
      <c r="B17" s="1"/>
      <c r="C17" s="134">
        <v>1</v>
      </c>
      <c r="D17" s="346" t="s">
        <v>802</v>
      </c>
      <c r="E17" s="43">
        <v>18</v>
      </c>
      <c r="F17" s="348">
        <v>72.63</v>
      </c>
      <c r="G17" s="162"/>
      <c r="H17" s="386">
        <f t="shared" si="0"/>
        <v>0</v>
      </c>
    </row>
    <row r="18" spans="1:8" x14ac:dyDescent="0.25">
      <c r="A18" s="5"/>
      <c r="B18" s="1"/>
      <c r="C18" s="134">
        <v>1</v>
      </c>
      <c r="D18" s="346" t="s">
        <v>806</v>
      </c>
      <c r="E18" s="43">
        <v>1</v>
      </c>
      <c r="F18" s="348">
        <v>4.6399999999999997</v>
      </c>
      <c r="G18" s="162"/>
      <c r="H18" s="386">
        <f t="shared" si="0"/>
        <v>0</v>
      </c>
    </row>
    <row r="19" spans="1:8" ht="15.75" thickBot="1" x14ac:dyDescent="0.3">
      <c r="A19" s="5"/>
      <c r="B19" s="1"/>
      <c r="C19" s="134"/>
      <c r="D19" s="346"/>
      <c r="E19" s="43"/>
      <c r="F19" s="348"/>
      <c r="G19" s="162"/>
      <c r="H19" s="386">
        <f t="shared" si="0"/>
        <v>0</v>
      </c>
    </row>
    <row r="20" spans="1:8" x14ac:dyDescent="0.25">
      <c r="A20" s="19" t="s">
        <v>813</v>
      </c>
      <c r="B20" s="41"/>
      <c r="C20" s="134"/>
      <c r="D20" s="346"/>
      <c r="E20" s="43"/>
      <c r="F20" s="348"/>
      <c r="G20" s="162"/>
      <c r="H20" s="386">
        <f t="shared" si="0"/>
        <v>0</v>
      </c>
    </row>
    <row r="21" spans="1:8" x14ac:dyDescent="0.25">
      <c r="A21" s="5"/>
      <c r="B21" s="25" t="s">
        <v>881</v>
      </c>
      <c r="C21" s="347">
        <v>1</v>
      </c>
      <c r="D21" s="346" t="s">
        <v>800</v>
      </c>
      <c r="E21" s="43">
        <v>8</v>
      </c>
      <c r="F21" s="348">
        <v>17.14</v>
      </c>
      <c r="G21" s="162"/>
      <c r="H21" s="386">
        <f t="shared" si="0"/>
        <v>0</v>
      </c>
    </row>
    <row r="22" spans="1:8" x14ac:dyDescent="0.25">
      <c r="A22" s="5"/>
      <c r="B22" s="1"/>
      <c r="C22" s="134">
        <v>1</v>
      </c>
      <c r="D22" s="346" t="s">
        <v>801</v>
      </c>
      <c r="E22" s="43">
        <v>3</v>
      </c>
      <c r="F22" s="348">
        <v>6.68</v>
      </c>
      <c r="G22" s="162"/>
      <c r="H22" s="386">
        <f t="shared" si="0"/>
        <v>0</v>
      </c>
    </row>
    <row r="23" spans="1:8" x14ac:dyDescent="0.25">
      <c r="A23" s="5"/>
      <c r="B23" s="1"/>
      <c r="C23" s="134">
        <v>1</v>
      </c>
      <c r="D23" s="346" t="s">
        <v>802</v>
      </c>
      <c r="E23" s="43">
        <v>18</v>
      </c>
      <c r="F23" s="348">
        <v>72.63</v>
      </c>
      <c r="G23" s="162"/>
      <c r="H23" s="386">
        <f t="shared" si="0"/>
        <v>0</v>
      </c>
    </row>
    <row r="24" spans="1:8" ht="15.75" thickBot="1" x14ac:dyDescent="0.3">
      <c r="A24" s="5"/>
      <c r="B24" s="1"/>
      <c r="C24" s="168">
        <v>1</v>
      </c>
      <c r="D24" s="349" t="s">
        <v>807</v>
      </c>
      <c r="E24" s="169">
        <v>1</v>
      </c>
      <c r="F24" s="350">
        <v>2.41</v>
      </c>
      <c r="G24" s="201"/>
      <c r="H24" s="394">
        <f t="shared" si="0"/>
        <v>0</v>
      </c>
    </row>
    <row r="25" spans="1:8" ht="15.75" thickBot="1" x14ac:dyDescent="0.3">
      <c r="A25" s="174"/>
      <c r="B25" s="297" t="s">
        <v>1282</v>
      </c>
      <c r="C25" s="352"/>
      <c r="D25" s="353"/>
      <c r="E25" s="352"/>
      <c r="F25" s="354"/>
      <c r="G25" s="208"/>
      <c r="H25" s="391"/>
    </row>
    <row r="26" spans="1:8" ht="15.75" thickBot="1" x14ac:dyDescent="0.3">
      <c r="A26" s="182"/>
      <c r="B26" s="185" t="s">
        <v>6</v>
      </c>
      <c r="C26" s="227"/>
      <c r="D26" s="227"/>
      <c r="E26" s="184"/>
      <c r="F26" s="351"/>
      <c r="G26" s="211"/>
      <c r="H26" s="396">
        <f>SUM(H6:H25)</f>
        <v>0</v>
      </c>
    </row>
  </sheetData>
  <sheetProtection algorithmName="SHA-512" hashValue="qZrp+DGD0nOV8GHdvBdQZX/yaw1xr5J2Ey9i8XnA/jzBvXiSpHqCN9I/YJnqQJDLWGdA+j48PPs+WTpvSZ7twA==" saltValue="OXiuHhdIKuKUNCAK1NxqGQ==" spinCount="100000" sheet="1" objects="1" scenarios="1" formatCells="0"/>
  <autoFilter ref="A5:H5"/>
  <pageMargins left="0.7" right="0.7" top="0.78740157499999996" bottom="0.78740157499999996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workbookViewId="0">
      <selection sqref="A1:F1048576"/>
    </sheetView>
  </sheetViews>
  <sheetFormatPr baseColWidth="10" defaultRowHeight="15" x14ac:dyDescent="0.25"/>
  <cols>
    <col min="1" max="1" width="14.42578125" customWidth="1"/>
    <col min="2" max="2" width="13.5703125" customWidth="1"/>
    <col min="3" max="3" width="11.28515625" style="47" customWidth="1"/>
    <col min="4" max="4" width="10" style="47" customWidth="1"/>
    <col min="5" max="5" width="7.140625" customWidth="1"/>
    <col min="6" max="6" width="22.5703125" customWidth="1"/>
    <col min="7" max="7" width="17.7109375" style="94" customWidth="1"/>
    <col min="8" max="8" width="17.7109375" style="395" customWidth="1"/>
  </cols>
  <sheetData>
    <row r="2" spans="1:8" ht="23.25" x14ac:dyDescent="0.35">
      <c r="A2" s="4" t="s">
        <v>1065</v>
      </c>
      <c r="B2" s="40"/>
    </row>
    <row r="3" spans="1:8" ht="18.75" x14ac:dyDescent="0.3">
      <c r="C3" s="48" t="s">
        <v>1</v>
      </c>
      <c r="D3" s="47" t="s">
        <v>808</v>
      </c>
    </row>
    <row r="4" spans="1:8" ht="15.75" thickBot="1" x14ac:dyDescent="0.3"/>
    <row r="5" spans="1:8" ht="15.75" thickBot="1" x14ac:dyDescent="0.3">
      <c r="A5" s="241" t="s">
        <v>9</v>
      </c>
      <c r="B5" s="7" t="s">
        <v>748</v>
      </c>
      <c r="C5" s="45" t="s">
        <v>2</v>
      </c>
      <c r="D5" s="129" t="s">
        <v>3</v>
      </c>
      <c r="E5" s="45" t="s">
        <v>5</v>
      </c>
      <c r="F5" s="74" t="s">
        <v>1066</v>
      </c>
      <c r="G5" s="95" t="s">
        <v>1105</v>
      </c>
      <c r="H5" s="381" t="s">
        <v>1106</v>
      </c>
    </row>
    <row r="6" spans="1:8" x14ac:dyDescent="0.25">
      <c r="A6" s="19" t="s">
        <v>4</v>
      </c>
      <c r="B6" s="41"/>
      <c r="C6" s="145"/>
      <c r="D6" s="300"/>
      <c r="E6" s="146"/>
      <c r="F6" s="301"/>
      <c r="G6" s="345"/>
      <c r="H6" s="386">
        <f>(F6*G6)</f>
        <v>0</v>
      </c>
    </row>
    <row r="7" spans="1:8" x14ac:dyDescent="0.25">
      <c r="A7" s="5"/>
      <c r="B7" s="25" t="s">
        <v>881</v>
      </c>
      <c r="C7" s="347">
        <v>1</v>
      </c>
      <c r="D7" s="346" t="s">
        <v>794</v>
      </c>
      <c r="E7" s="43">
        <v>4</v>
      </c>
      <c r="F7" s="348">
        <v>10.86</v>
      </c>
      <c r="G7" s="162"/>
      <c r="H7" s="386">
        <f t="shared" ref="H7:H20" si="0">(F7*G7)</f>
        <v>0</v>
      </c>
    </row>
    <row r="8" spans="1:8" ht="15.75" thickBot="1" x14ac:dyDescent="0.3">
      <c r="A8" s="5"/>
      <c r="B8" s="2"/>
      <c r="C8" s="347"/>
      <c r="D8" s="346"/>
      <c r="E8" s="43"/>
      <c r="F8" s="348"/>
      <c r="G8" s="162"/>
      <c r="H8" s="386">
        <f t="shared" si="0"/>
        <v>0</v>
      </c>
    </row>
    <row r="9" spans="1:8" x14ac:dyDescent="0.25">
      <c r="A9" s="19" t="s">
        <v>7</v>
      </c>
      <c r="B9" s="21" t="s">
        <v>881</v>
      </c>
      <c r="C9" s="134"/>
      <c r="D9" s="346"/>
      <c r="E9" s="43"/>
      <c r="F9" s="348"/>
      <c r="G9" s="162"/>
      <c r="H9" s="386">
        <f t="shared" si="0"/>
        <v>0</v>
      </c>
    </row>
    <row r="10" spans="1:8" x14ac:dyDescent="0.25">
      <c r="A10" s="5"/>
      <c r="B10" s="1"/>
      <c r="C10" s="134">
        <v>1</v>
      </c>
      <c r="D10" s="346" t="s">
        <v>800</v>
      </c>
      <c r="E10" s="43">
        <v>8</v>
      </c>
      <c r="F10" s="348">
        <v>17.07</v>
      </c>
      <c r="G10" s="162"/>
      <c r="H10" s="386">
        <f t="shared" si="0"/>
        <v>0</v>
      </c>
    </row>
    <row r="11" spans="1:8" x14ac:dyDescent="0.25">
      <c r="A11" s="5"/>
      <c r="B11" s="1"/>
      <c r="C11" s="134">
        <v>1</v>
      </c>
      <c r="D11" s="346" t="s">
        <v>801</v>
      </c>
      <c r="E11" s="43">
        <v>3</v>
      </c>
      <c r="F11" s="348">
        <v>6.68</v>
      </c>
      <c r="G11" s="162"/>
      <c r="H11" s="386">
        <f t="shared" si="0"/>
        <v>0</v>
      </c>
    </row>
    <row r="12" spans="1:8" ht="15.75" thickBot="1" x14ac:dyDescent="0.3">
      <c r="A12" s="5"/>
      <c r="B12" s="2"/>
      <c r="C12" s="347">
        <v>1</v>
      </c>
      <c r="D12" s="346" t="s">
        <v>802</v>
      </c>
      <c r="E12" s="43">
        <v>18</v>
      </c>
      <c r="F12" s="348">
        <v>72.64</v>
      </c>
      <c r="G12" s="162"/>
      <c r="H12" s="386">
        <f t="shared" si="0"/>
        <v>0</v>
      </c>
    </row>
    <row r="13" spans="1:8" x14ac:dyDescent="0.25">
      <c r="A13" s="19" t="s">
        <v>87</v>
      </c>
      <c r="B13" s="21" t="s">
        <v>881</v>
      </c>
      <c r="C13" s="134">
        <v>1</v>
      </c>
      <c r="D13" s="346" t="s">
        <v>800</v>
      </c>
      <c r="E13" s="43">
        <v>8</v>
      </c>
      <c r="F13" s="348">
        <v>17.14</v>
      </c>
      <c r="G13" s="162"/>
      <c r="H13" s="386">
        <f t="shared" si="0"/>
        <v>0</v>
      </c>
    </row>
    <row r="14" spans="1:8" x14ac:dyDescent="0.25">
      <c r="A14" s="5"/>
      <c r="B14" s="1"/>
      <c r="C14" s="134">
        <v>1</v>
      </c>
      <c r="D14" s="346" t="s">
        <v>801</v>
      </c>
      <c r="E14" s="43">
        <v>3</v>
      </c>
      <c r="F14" s="348">
        <v>6.68</v>
      </c>
      <c r="G14" s="162"/>
      <c r="H14" s="386">
        <f t="shared" si="0"/>
        <v>0</v>
      </c>
    </row>
    <row r="15" spans="1:8" x14ac:dyDescent="0.25">
      <c r="A15" s="5"/>
      <c r="B15" s="1"/>
      <c r="C15" s="347">
        <v>1</v>
      </c>
      <c r="D15" s="346" t="s">
        <v>802</v>
      </c>
      <c r="E15" s="43">
        <v>18</v>
      </c>
      <c r="F15" s="348">
        <v>72.63</v>
      </c>
      <c r="G15" s="162"/>
      <c r="H15" s="386">
        <f t="shared" si="0"/>
        <v>0</v>
      </c>
    </row>
    <row r="16" spans="1:8" ht="15.75" thickBot="1" x14ac:dyDescent="0.3">
      <c r="A16" s="5"/>
      <c r="B16" s="2"/>
      <c r="C16" s="347"/>
      <c r="D16" s="346"/>
      <c r="E16" s="43"/>
      <c r="F16" s="348"/>
      <c r="G16" s="162"/>
      <c r="H16" s="386">
        <f t="shared" si="0"/>
        <v>0</v>
      </c>
    </row>
    <row r="17" spans="1:8" x14ac:dyDescent="0.25">
      <c r="A17" s="19" t="s">
        <v>813</v>
      </c>
      <c r="B17" s="25" t="s">
        <v>881</v>
      </c>
      <c r="C17" s="134">
        <v>1</v>
      </c>
      <c r="D17" s="346" t="s">
        <v>800</v>
      </c>
      <c r="E17" s="43">
        <v>8</v>
      </c>
      <c r="F17" s="348">
        <v>17.14</v>
      </c>
      <c r="G17" s="162"/>
      <c r="H17" s="386">
        <f t="shared" si="0"/>
        <v>0</v>
      </c>
    </row>
    <row r="18" spans="1:8" x14ac:dyDescent="0.25">
      <c r="A18" s="5"/>
      <c r="B18" s="1"/>
      <c r="C18" s="134">
        <v>1</v>
      </c>
      <c r="D18" s="346" t="s">
        <v>801</v>
      </c>
      <c r="E18" s="43">
        <v>3</v>
      </c>
      <c r="F18" s="348">
        <v>6.68</v>
      </c>
      <c r="G18" s="162"/>
      <c r="H18" s="386">
        <f t="shared" si="0"/>
        <v>0</v>
      </c>
    </row>
    <row r="19" spans="1:8" x14ac:dyDescent="0.25">
      <c r="A19" s="5"/>
      <c r="B19" s="1"/>
      <c r="C19" s="347">
        <v>1</v>
      </c>
      <c r="D19" s="346" t="s">
        <v>802</v>
      </c>
      <c r="E19" s="43">
        <v>18</v>
      </c>
      <c r="F19" s="348">
        <v>72.63</v>
      </c>
      <c r="G19" s="162"/>
      <c r="H19" s="386">
        <f t="shared" si="0"/>
        <v>0</v>
      </c>
    </row>
    <row r="20" spans="1:8" ht="15.75" thickBot="1" x14ac:dyDescent="0.3">
      <c r="A20" s="5"/>
      <c r="B20" s="1"/>
      <c r="C20" s="168">
        <v>1</v>
      </c>
      <c r="D20" s="349" t="s">
        <v>806</v>
      </c>
      <c r="E20" s="169">
        <v>1</v>
      </c>
      <c r="F20" s="350">
        <v>4.6399999999999997</v>
      </c>
      <c r="G20" s="201"/>
      <c r="H20" s="394">
        <f t="shared" si="0"/>
        <v>0</v>
      </c>
    </row>
    <row r="21" spans="1:8" ht="15.75" thickBot="1" x14ac:dyDescent="0.3">
      <c r="A21" s="174"/>
      <c r="B21" s="181" t="s">
        <v>1282</v>
      </c>
      <c r="C21" s="352"/>
      <c r="D21" s="353"/>
      <c r="E21" s="352"/>
      <c r="F21" s="354"/>
      <c r="G21" s="208"/>
      <c r="H21" s="391"/>
    </row>
    <row r="22" spans="1:8" ht="15.75" thickBot="1" x14ac:dyDescent="0.3">
      <c r="A22" s="182"/>
      <c r="B22" s="184" t="s">
        <v>6</v>
      </c>
      <c r="C22" s="227"/>
      <c r="D22" s="227"/>
      <c r="E22" s="184"/>
      <c r="F22" s="351"/>
      <c r="G22" s="211"/>
      <c r="H22" s="396">
        <f>SUM(H6:H21)</f>
        <v>0</v>
      </c>
    </row>
  </sheetData>
  <sheetProtection algorithmName="SHA-512" hashValue="C6u66s8y/C08rmtzJsvNJ1AJKQfROICSO+kJALTNFnSbtjv3RkUNGcUl4K97aAy/DWYo7BM90OJzqHoPQm2uXA==" saltValue="oTJ9HmgJ0tL3Wu/VpqCbQQ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8"/>
  <sheetViews>
    <sheetView workbookViewId="0">
      <selection activeCell="L17" sqref="L17"/>
    </sheetView>
  </sheetViews>
  <sheetFormatPr baseColWidth="10" defaultRowHeight="15" x14ac:dyDescent="0.25"/>
  <cols>
    <col min="1" max="1" width="14.42578125" customWidth="1"/>
    <col min="2" max="2" width="18.7109375" customWidth="1"/>
    <col min="3" max="3" width="11.28515625" style="47" customWidth="1"/>
    <col min="4" max="4" width="10" style="47" customWidth="1"/>
    <col min="5" max="5" width="5.140625" customWidth="1"/>
    <col min="6" max="6" width="19.85546875" customWidth="1"/>
    <col min="7" max="7" width="17.7109375" style="94" customWidth="1"/>
    <col min="8" max="8" width="17.7109375" style="395" customWidth="1"/>
  </cols>
  <sheetData>
    <row r="2" spans="1:8" ht="23.25" x14ac:dyDescent="0.35">
      <c r="A2" s="4" t="s">
        <v>1065</v>
      </c>
      <c r="B2" s="40"/>
    </row>
    <row r="3" spans="1:8" ht="18.75" x14ac:dyDescent="0.3">
      <c r="C3" s="48" t="s">
        <v>1</v>
      </c>
      <c r="D3" s="47" t="s">
        <v>814</v>
      </c>
    </row>
    <row r="4" spans="1:8" ht="15.75" thickBot="1" x14ac:dyDescent="0.3"/>
    <row r="5" spans="1:8" ht="15.75" thickBot="1" x14ac:dyDescent="0.3">
      <c r="A5" s="241" t="s">
        <v>9</v>
      </c>
      <c r="B5" s="7" t="s">
        <v>748</v>
      </c>
      <c r="C5" s="45" t="s">
        <v>2</v>
      </c>
      <c r="D5" s="129" t="s">
        <v>3</v>
      </c>
      <c r="E5" s="45" t="s">
        <v>5</v>
      </c>
      <c r="F5" s="74" t="s">
        <v>1066</v>
      </c>
      <c r="G5" s="95" t="s">
        <v>1105</v>
      </c>
      <c r="H5" s="381" t="s">
        <v>1106</v>
      </c>
    </row>
    <row r="6" spans="1:8" x14ac:dyDescent="0.25">
      <c r="A6" s="19" t="s">
        <v>7</v>
      </c>
      <c r="B6" s="1"/>
      <c r="C6" s="145"/>
      <c r="D6" s="300"/>
      <c r="E6" s="146"/>
      <c r="F6" s="301"/>
      <c r="G6" s="345"/>
      <c r="H6" s="386">
        <f>(F6*G6)</f>
        <v>0</v>
      </c>
    </row>
    <row r="7" spans="1:8" x14ac:dyDescent="0.25">
      <c r="A7" s="5"/>
      <c r="B7" s="1" t="s">
        <v>1071</v>
      </c>
      <c r="C7" s="148">
        <v>1</v>
      </c>
      <c r="D7" s="70" t="s">
        <v>1072</v>
      </c>
      <c r="E7" s="77">
        <v>2</v>
      </c>
      <c r="F7" s="291">
        <v>2.74</v>
      </c>
      <c r="G7" s="162"/>
      <c r="H7" s="386">
        <f t="shared" ref="H7:H36" si="0">(F7*G7)</f>
        <v>0</v>
      </c>
    </row>
    <row r="8" spans="1:8" x14ac:dyDescent="0.25">
      <c r="A8" s="5"/>
      <c r="B8" s="1"/>
      <c r="C8" s="148">
        <v>1</v>
      </c>
      <c r="D8" s="70" t="s">
        <v>1073</v>
      </c>
      <c r="E8" s="77">
        <v>1</v>
      </c>
      <c r="F8" s="291">
        <v>3.26</v>
      </c>
      <c r="G8" s="162"/>
      <c r="H8" s="386">
        <f t="shared" si="0"/>
        <v>0</v>
      </c>
    </row>
    <row r="9" spans="1:8" x14ac:dyDescent="0.25">
      <c r="A9" s="5"/>
      <c r="B9" s="1"/>
      <c r="C9" s="148">
        <v>1</v>
      </c>
      <c r="D9" s="70" t="s">
        <v>1074</v>
      </c>
      <c r="E9" s="77">
        <v>2</v>
      </c>
      <c r="F9" s="291">
        <v>7.88</v>
      </c>
      <c r="G9" s="162"/>
      <c r="H9" s="386">
        <f t="shared" si="0"/>
        <v>0</v>
      </c>
    </row>
    <row r="10" spans="1:8" x14ac:dyDescent="0.25">
      <c r="A10" s="5"/>
      <c r="B10" s="1"/>
      <c r="C10" s="148">
        <v>1</v>
      </c>
      <c r="D10" s="70" t="s">
        <v>1075</v>
      </c>
      <c r="E10" s="77">
        <v>2</v>
      </c>
      <c r="F10" s="291">
        <v>5.85</v>
      </c>
      <c r="G10" s="162"/>
      <c r="H10" s="386">
        <f t="shared" si="0"/>
        <v>0</v>
      </c>
    </row>
    <row r="11" spans="1:8" x14ac:dyDescent="0.25">
      <c r="A11" s="5"/>
      <c r="B11" s="1"/>
      <c r="C11" s="148">
        <v>1</v>
      </c>
      <c r="D11" s="70" t="s">
        <v>1076</v>
      </c>
      <c r="E11" s="77">
        <v>1</v>
      </c>
      <c r="F11" s="291">
        <v>4.6100000000000003</v>
      </c>
      <c r="G11" s="162"/>
      <c r="H11" s="386">
        <f t="shared" si="0"/>
        <v>0</v>
      </c>
    </row>
    <row r="12" spans="1:8" x14ac:dyDescent="0.25">
      <c r="A12" s="5"/>
      <c r="B12" s="1"/>
      <c r="C12" s="148">
        <v>1</v>
      </c>
      <c r="D12" s="70" t="s">
        <v>1077</v>
      </c>
      <c r="E12" s="77">
        <v>2</v>
      </c>
      <c r="F12" s="291">
        <v>37.18</v>
      </c>
      <c r="G12" s="162"/>
      <c r="H12" s="386">
        <f t="shared" si="0"/>
        <v>0</v>
      </c>
    </row>
    <row r="13" spans="1:8" x14ac:dyDescent="0.25">
      <c r="A13" s="5"/>
      <c r="B13" s="1"/>
      <c r="C13" s="148">
        <v>1</v>
      </c>
      <c r="D13" s="70" t="s">
        <v>1078</v>
      </c>
      <c r="E13" s="77">
        <v>2</v>
      </c>
      <c r="F13" s="291">
        <v>10.58</v>
      </c>
      <c r="G13" s="162"/>
      <c r="H13" s="386">
        <f t="shared" si="0"/>
        <v>0</v>
      </c>
    </row>
    <row r="14" spans="1:8" x14ac:dyDescent="0.25">
      <c r="A14" s="5"/>
      <c r="B14" s="1"/>
      <c r="C14" s="148">
        <v>1</v>
      </c>
      <c r="D14" s="70" t="s">
        <v>1079</v>
      </c>
      <c r="E14" s="77">
        <v>2</v>
      </c>
      <c r="F14" s="291">
        <v>10.71</v>
      </c>
      <c r="G14" s="162"/>
      <c r="H14" s="386">
        <f t="shared" si="0"/>
        <v>0</v>
      </c>
    </row>
    <row r="15" spans="1:8" x14ac:dyDescent="0.25">
      <c r="A15" s="5"/>
      <c r="B15" s="1"/>
      <c r="C15" s="148">
        <v>1</v>
      </c>
      <c r="D15" s="70" t="s">
        <v>1080</v>
      </c>
      <c r="E15" s="77">
        <v>1</v>
      </c>
      <c r="F15" s="291">
        <v>6.37</v>
      </c>
      <c r="G15" s="162"/>
      <c r="H15" s="386">
        <f t="shared" si="0"/>
        <v>0</v>
      </c>
    </row>
    <row r="16" spans="1:8" x14ac:dyDescent="0.25">
      <c r="A16" s="5"/>
      <c r="B16" s="1"/>
      <c r="C16" s="148">
        <v>1</v>
      </c>
      <c r="D16" s="70" t="s">
        <v>1081</v>
      </c>
      <c r="E16" s="77">
        <v>1</v>
      </c>
      <c r="F16" s="291">
        <v>6.53</v>
      </c>
      <c r="G16" s="162"/>
      <c r="H16" s="386">
        <f t="shared" si="0"/>
        <v>0</v>
      </c>
    </row>
    <row r="17" spans="1:8" x14ac:dyDescent="0.25">
      <c r="A17" s="5"/>
      <c r="B17" s="1"/>
      <c r="C17" s="148">
        <v>1</v>
      </c>
      <c r="D17" s="70" t="s">
        <v>1082</v>
      </c>
      <c r="E17" s="77">
        <v>1</v>
      </c>
      <c r="F17" s="291">
        <v>6.57</v>
      </c>
      <c r="G17" s="162"/>
      <c r="H17" s="386">
        <f t="shared" si="0"/>
        <v>0</v>
      </c>
    </row>
    <row r="18" spans="1:8" x14ac:dyDescent="0.25">
      <c r="A18" s="5"/>
      <c r="B18" s="1"/>
      <c r="C18" s="148">
        <v>1</v>
      </c>
      <c r="D18" s="70" t="s">
        <v>1083</v>
      </c>
      <c r="E18" s="77">
        <v>1</v>
      </c>
      <c r="F18" s="291">
        <v>6.62</v>
      </c>
      <c r="G18" s="162"/>
      <c r="H18" s="386">
        <f t="shared" si="0"/>
        <v>0</v>
      </c>
    </row>
    <row r="19" spans="1:8" x14ac:dyDescent="0.25">
      <c r="A19" s="5"/>
      <c r="B19" s="1"/>
      <c r="C19" s="148">
        <v>1</v>
      </c>
      <c r="D19" s="70" t="s">
        <v>1084</v>
      </c>
      <c r="E19" s="77">
        <v>2</v>
      </c>
      <c r="F19" s="291">
        <v>13.55</v>
      </c>
      <c r="G19" s="162"/>
      <c r="H19" s="386">
        <f t="shared" si="0"/>
        <v>0</v>
      </c>
    </row>
    <row r="20" spans="1:8" x14ac:dyDescent="0.25">
      <c r="A20" s="5"/>
      <c r="B20" s="1"/>
      <c r="C20" s="148">
        <v>1</v>
      </c>
      <c r="D20" s="70" t="s">
        <v>1085</v>
      </c>
      <c r="E20" s="77">
        <v>1</v>
      </c>
      <c r="F20" s="291">
        <v>7.31</v>
      </c>
      <c r="G20" s="162"/>
      <c r="H20" s="386">
        <f t="shared" si="0"/>
        <v>0</v>
      </c>
    </row>
    <row r="21" spans="1:8" x14ac:dyDescent="0.25">
      <c r="A21" s="5"/>
      <c r="B21" s="1"/>
      <c r="C21" s="148">
        <v>1</v>
      </c>
      <c r="D21" s="70" t="s">
        <v>1086</v>
      </c>
      <c r="E21" s="77">
        <v>1</v>
      </c>
      <c r="F21" s="291">
        <v>9.07</v>
      </c>
      <c r="G21" s="162"/>
      <c r="H21" s="386">
        <f t="shared" si="0"/>
        <v>0</v>
      </c>
    </row>
    <row r="22" spans="1:8" ht="15.75" thickBot="1" x14ac:dyDescent="0.3">
      <c r="A22" s="5"/>
      <c r="B22" s="1"/>
      <c r="C22" s="148">
        <v>1</v>
      </c>
      <c r="D22" s="70" t="s">
        <v>1087</v>
      </c>
      <c r="E22" s="77">
        <v>1</v>
      </c>
      <c r="F22" s="291">
        <v>25.61</v>
      </c>
      <c r="G22" s="162"/>
      <c r="H22" s="386">
        <f t="shared" si="0"/>
        <v>0</v>
      </c>
    </row>
    <row r="23" spans="1:8" x14ac:dyDescent="0.25">
      <c r="A23" s="19" t="s">
        <v>87</v>
      </c>
      <c r="B23" s="41"/>
      <c r="C23" s="148"/>
      <c r="D23" s="70"/>
      <c r="E23" s="77"/>
      <c r="F23" s="291"/>
      <c r="G23" s="162"/>
      <c r="H23" s="386">
        <f t="shared" si="0"/>
        <v>0</v>
      </c>
    </row>
    <row r="24" spans="1:8" x14ac:dyDescent="0.25">
      <c r="A24" s="5"/>
      <c r="B24" s="1" t="s">
        <v>1071</v>
      </c>
      <c r="C24" s="148">
        <v>1</v>
      </c>
      <c r="D24" s="70" t="s">
        <v>1088</v>
      </c>
      <c r="E24" s="77">
        <v>1</v>
      </c>
      <c r="F24" s="291">
        <v>4.0199999999999996</v>
      </c>
      <c r="G24" s="162"/>
      <c r="H24" s="386">
        <f t="shared" si="0"/>
        <v>0</v>
      </c>
    </row>
    <row r="25" spans="1:8" x14ac:dyDescent="0.25">
      <c r="A25" s="5"/>
      <c r="B25" s="1"/>
      <c r="C25" s="148">
        <v>1</v>
      </c>
      <c r="D25" s="70" t="s">
        <v>1089</v>
      </c>
      <c r="E25" s="77">
        <v>1</v>
      </c>
      <c r="F25" s="291">
        <v>4.1399999999999997</v>
      </c>
      <c r="G25" s="162"/>
      <c r="H25" s="386">
        <f t="shared" si="0"/>
        <v>0</v>
      </c>
    </row>
    <row r="26" spans="1:8" x14ac:dyDescent="0.25">
      <c r="A26" s="5"/>
      <c r="B26" s="1"/>
      <c r="C26" s="148">
        <v>1</v>
      </c>
      <c r="D26" s="70" t="s">
        <v>1090</v>
      </c>
      <c r="E26" s="77">
        <v>2</v>
      </c>
      <c r="F26" s="291">
        <v>8.59</v>
      </c>
      <c r="G26" s="162"/>
      <c r="H26" s="386">
        <f t="shared" si="0"/>
        <v>0</v>
      </c>
    </row>
    <row r="27" spans="1:8" x14ac:dyDescent="0.25">
      <c r="A27" s="5"/>
      <c r="B27" s="1"/>
      <c r="C27" s="148">
        <v>1</v>
      </c>
      <c r="D27" s="70" t="s">
        <v>1091</v>
      </c>
      <c r="E27" s="77">
        <v>2</v>
      </c>
      <c r="F27" s="291">
        <v>10.31</v>
      </c>
      <c r="G27" s="162"/>
      <c r="H27" s="386">
        <f t="shared" si="0"/>
        <v>0</v>
      </c>
    </row>
    <row r="28" spans="1:8" x14ac:dyDescent="0.25">
      <c r="A28" s="5"/>
      <c r="B28" s="1"/>
      <c r="C28" s="148">
        <v>1</v>
      </c>
      <c r="D28" s="70" t="s">
        <v>1092</v>
      </c>
      <c r="E28" s="77">
        <v>1</v>
      </c>
      <c r="F28" s="291">
        <v>5.31</v>
      </c>
      <c r="G28" s="162"/>
      <c r="H28" s="386">
        <f t="shared" si="0"/>
        <v>0</v>
      </c>
    </row>
    <row r="29" spans="1:8" x14ac:dyDescent="0.25">
      <c r="A29" s="5"/>
      <c r="B29" s="1"/>
      <c r="C29" s="148">
        <v>1</v>
      </c>
      <c r="D29" s="70" t="s">
        <v>1093</v>
      </c>
      <c r="E29" s="77">
        <v>2</v>
      </c>
      <c r="F29" s="291">
        <v>10.85</v>
      </c>
      <c r="G29" s="162"/>
      <c r="H29" s="386">
        <f t="shared" si="0"/>
        <v>0</v>
      </c>
    </row>
    <row r="30" spans="1:8" x14ac:dyDescent="0.25">
      <c r="A30" s="5"/>
      <c r="B30" s="1"/>
      <c r="C30" s="148">
        <v>1</v>
      </c>
      <c r="D30" s="70" t="s">
        <v>1094</v>
      </c>
      <c r="E30" s="77">
        <v>1</v>
      </c>
      <c r="F30" s="291">
        <v>5.88</v>
      </c>
      <c r="G30" s="162"/>
      <c r="H30" s="386">
        <f t="shared" si="0"/>
        <v>0</v>
      </c>
    </row>
    <row r="31" spans="1:8" x14ac:dyDescent="0.25">
      <c r="A31" s="5"/>
      <c r="B31" s="1"/>
      <c r="C31" s="148">
        <v>1</v>
      </c>
      <c r="D31" s="70" t="s">
        <v>1095</v>
      </c>
      <c r="E31" s="77">
        <v>1</v>
      </c>
      <c r="F31" s="291">
        <v>5.97</v>
      </c>
      <c r="G31" s="162"/>
      <c r="H31" s="386">
        <f t="shared" si="0"/>
        <v>0</v>
      </c>
    </row>
    <row r="32" spans="1:8" x14ac:dyDescent="0.25">
      <c r="A32" s="5"/>
      <c r="B32" s="1"/>
      <c r="C32" s="148">
        <v>1</v>
      </c>
      <c r="D32" s="70" t="s">
        <v>1096</v>
      </c>
      <c r="E32" s="77">
        <v>2</v>
      </c>
      <c r="F32" s="291">
        <v>12.2</v>
      </c>
      <c r="G32" s="162"/>
      <c r="H32" s="386">
        <f t="shared" si="0"/>
        <v>0</v>
      </c>
    </row>
    <row r="33" spans="1:8" x14ac:dyDescent="0.25">
      <c r="A33" s="5"/>
      <c r="B33" s="1"/>
      <c r="C33" s="148">
        <v>1</v>
      </c>
      <c r="D33" s="70" t="s">
        <v>1097</v>
      </c>
      <c r="E33" s="77">
        <v>2</v>
      </c>
      <c r="F33" s="291">
        <v>14.55</v>
      </c>
      <c r="G33" s="162"/>
      <c r="H33" s="386">
        <f t="shared" si="0"/>
        <v>0</v>
      </c>
    </row>
    <row r="34" spans="1:8" x14ac:dyDescent="0.25">
      <c r="A34" s="5"/>
      <c r="B34" s="1"/>
      <c r="C34" s="148">
        <v>1</v>
      </c>
      <c r="D34" s="70" t="s">
        <v>1098</v>
      </c>
      <c r="E34" s="77">
        <v>8</v>
      </c>
      <c r="F34" s="291">
        <v>63.88</v>
      </c>
      <c r="G34" s="162"/>
      <c r="H34" s="386">
        <f t="shared" si="0"/>
        <v>0</v>
      </c>
    </row>
    <row r="35" spans="1:8" x14ac:dyDescent="0.25">
      <c r="A35" s="5"/>
      <c r="B35" s="1"/>
      <c r="C35" s="148">
        <v>1</v>
      </c>
      <c r="D35" s="70" t="s">
        <v>1099</v>
      </c>
      <c r="E35" s="77">
        <v>1</v>
      </c>
      <c r="F35" s="291">
        <v>7.75</v>
      </c>
      <c r="G35" s="162"/>
      <c r="H35" s="386">
        <f t="shared" si="0"/>
        <v>0</v>
      </c>
    </row>
    <row r="36" spans="1:8" ht="15.75" thickBot="1" x14ac:dyDescent="0.3">
      <c r="A36" s="5"/>
      <c r="B36" s="1"/>
      <c r="C36" s="142">
        <v>1</v>
      </c>
      <c r="D36" s="292" t="s">
        <v>1100</v>
      </c>
      <c r="E36" s="136">
        <v>1</v>
      </c>
      <c r="F36" s="293">
        <v>7.86</v>
      </c>
      <c r="G36" s="201"/>
      <c r="H36" s="394">
        <f t="shared" si="0"/>
        <v>0</v>
      </c>
    </row>
    <row r="37" spans="1:8" ht="15.75" thickBot="1" x14ac:dyDescent="0.3">
      <c r="A37" s="174"/>
      <c r="B37" s="297" t="s">
        <v>1282</v>
      </c>
      <c r="C37" s="237"/>
      <c r="D37" s="360"/>
      <c r="E37" s="237"/>
      <c r="F37" s="361"/>
      <c r="G37" s="208"/>
      <c r="H37" s="391"/>
    </row>
    <row r="38" spans="1:8" ht="15.75" thickBot="1" x14ac:dyDescent="0.3">
      <c r="A38" s="203"/>
      <c r="B38" s="204" t="s">
        <v>6</v>
      </c>
      <c r="C38" s="295"/>
      <c r="D38" s="295"/>
      <c r="E38" s="205"/>
      <c r="F38" s="355"/>
      <c r="G38" s="207"/>
      <c r="H38" s="399">
        <f>SUM(H6:H37)</f>
        <v>0</v>
      </c>
    </row>
  </sheetData>
  <sheetProtection algorithmName="SHA-512" hashValue="Y1sIwo/x8GoUXmBdmPgJ5NgdeouzDH+8khAT9I91Y3ZkDPXgOM+sXS5WBy8bT98zcdYv5knj41Ak3/JO9EqDDQ==" saltValue="hBtyci5lXr+kh6qw7xL53w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F11" sqref="F11"/>
    </sheetView>
  </sheetViews>
  <sheetFormatPr baseColWidth="10" defaultRowHeight="15" x14ac:dyDescent="0.25"/>
  <cols>
    <col min="1" max="1" width="14.85546875" customWidth="1"/>
    <col min="2" max="2" width="15.7109375" customWidth="1"/>
    <col min="3" max="3" width="11.28515625" customWidth="1"/>
    <col min="4" max="4" width="11" customWidth="1"/>
    <col min="5" max="5" width="6.5703125" customWidth="1"/>
    <col min="6" max="6" width="22.7109375" customWidth="1"/>
    <col min="7" max="7" width="15.7109375" style="94" customWidth="1"/>
    <col min="8" max="8" width="15.7109375" style="395" customWidth="1"/>
  </cols>
  <sheetData>
    <row r="1" spans="1:8" ht="23.25" x14ac:dyDescent="0.35">
      <c r="A1" s="4" t="s">
        <v>1065</v>
      </c>
      <c r="C1" s="3"/>
      <c r="D1" s="3"/>
    </row>
    <row r="2" spans="1:8" ht="18.75" x14ac:dyDescent="0.3">
      <c r="C2" s="3"/>
      <c r="D2" s="3"/>
    </row>
    <row r="3" spans="1:8" ht="18.75" x14ac:dyDescent="0.3">
      <c r="C3" s="3" t="s">
        <v>1</v>
      </c>
      <c r="D3" s="3" t="s">
        <v>857</v>
      </c>
    </row>
    <row r="4" spans="1:8" ht="15.75" thickBot="1" x14ac:dyDescent="0.3"/>
    <row r="5" spans="1:8" ht="15.75" thickBot="1" x14ac:dyDescent="0.3">
      <c r="A5" s="241" t="s">
        <v>9</v>
      </c>
      <c r="B5" s="8" t="s">
        <v>14</v>
      </c>
      <c r="C5" s="20" t="s">
        <v>2</v>
      </c>
      <c r="D5" s="8" t="s">
        <v>3</v>
      </c>
      <c r="E5" s="8" t="s">
        <v>5</v>
      </c>
      <c r="F5" s="7" t="s">
        <v>1066</v>
      </c>
      <c r="G5" s="95" t="s">
        <v>1105</v>
      </c>
      <c r="H5" s="381" t="s">
        <v>1106</v>
      </c>
    </row>
    <row r="6" spans="1:8" x14ac:dyDescent="0.25">
      <c r="A6" s="11" t="s">
        <v>7</v>
      </c>
      <c r="B6" s="17" t="s">
        <v>881</v>
      </c>
      <c r="C6" s="53">
        <v>1</v>
      </c>
      <c r="D6" s="54" t="s">
        <v>858</v>
      </c>
      <c r="E6" s="54">
        <v>1</v>
      </c>
      <c r="F6" s="66">
        <v>2.36</v>
      </c>
      <c r="G6" s="356"/>
      <c r="H6" s="386">
        <f>(F6*G6)</f>
        <v>0</v>
      </c>
    </row>
    <row r="7" spans="1:8" x14ac:dyDescent="0.25">
      <c r="A7" s="5"/>
      <c r="B7" s="17"/>
      <c r="C7" s="55">
        <v>1</v>
      </c>
      <c r="D7" s="43" t="s">
        <v>861</v>
      </c>
      <c r="E7" s="43">
        <v>8</v>
      </c>
      <c r="F7" s="67">
        <v>19.66</v>
      </c>
      <c r="G7" s="120"/>
      <c r="H7" s="386">
        <f t="shared" ref="H7:H11" si="0">(F7*G7)</f>
        <v>0</v>
      </c>
    </row>
    <row r="8" spans="1:8" x14ac:dyDescent="0.25">
      <c r="A8" s="5"/>
      <c r="B8" s="17"/>
      <c r="C8" s="55">
        <v>1</v>
      </c>
      <c r="D8" s="43" t="s">
        <v>864</v>
      </c>
      <c r="E8" s="43">
        <v>4</v>
      </c>
      <c r="F8" s="67">
        <v>19.579999999999998</v>
      </c>
      <c r="G8" s="120"/>
      <c r="H8" s="386">
        <f t="shared" si="0"/>
        <v>0</v>
      </c>
    </row>
    <row r="9" spans="1:8" x14ac:dyDescent="0.25">
      <c r="A9" s="5"/>
      <c r="B9" s="17"/>
      <c r="C9" s="55">
        <v>1</v>
      </c>
      <c r="D9" s="43" t="s">
        <v>866</v>
      </c>
      <c r="E9" s="43">
        <v>2</v>
      </c>
      <c r="F9" s="67">
        <v>14.66</v>
      </c>
      <c r="G9" s="120"/>
      <c r="H9" s="386">
        <f t="shared" si="0"/>
        <v>0</v>
      </c>
    </row>
    <row r="10" spans="1:8" x14ac:dyDescent="0.25">
      <c r="A10" s="5"/>
      <c r="B10" s="17"/>
      <c r="C10" s="55">
        <v>1</v>
      </c>
      <c r="D10" s="43" t="s">
        <v>865</v>
      </c>
      <c r="E10" s="43">
        <v>4</v>
      </c>
      <c r="F10" s="67">
        <v>22.56</v>
      </c>
      <c r="G10" s="120"/>
      <c r="H10" s="386">
        <f t="shared" si="0"/>
        <v>0</v>
      </c>
    </row>
    <row r="11" spans="1:8" ht="15.75" thickBot="1" x14ac:dyDescent="0.3">
      <c r="A11" s="5"/>
      <c r="B11" s="17"/>
      <c r="C11" s="357">
        <v>1</v>
      </c>
      <c r="D11" s="169" t="s">
        <v>860</v>
      </c>
      <c r="E11" s="169">
        <v>3</v>
      </c>
      <c r="F11" s="358">
        <v>5.67</v>
      </c>
      <c r="G11" s="123"/>
      <c r="H11" s="386">
        <f t="shared" si="0"/>
        <v>0</v>
      </c>
    </row>
    <row r="12" spans="1:8" ht="15.75" thickBot="1" x14ac:dyDescent="0.3">
      <c r="A12" s="182"/>
      <c r="B12" s="183" t="s">
        <v>6</v>
      </c>
      <c r="C12" s="184"/>
      <c r="D12" s="183"/>
      <c r="E12" s="185"/>
      <c r="F12" s="359"/>
      <c r="G12" s="211"/>
      <c r="H12" s="396">
        <f>SUM(H6:H11)</f>
        <v>0</v>
      </c>
    </row>
  </sheetData>
  <sheetProtection algorithmName="SHA-512" hashValue="y3o1Jh/JG9DZXs5o7Y98yRsvCcWZcIciseJSpTXFuJNzBdpbFjeNrb/9WttwTUnUbF1V0ioSfVvZ5VbNUlCRhg==" saltValue="iQ7pEGR3rNq24u3NMDkptg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I21" sqref="I21"/>
    </sheetView>
  </sheetViews>
  <sheetFormatPr baseColWidth="10" defaultRowHeight="15" x14ac:dyDescent="0.25"/>
  <cols>
    <col min="1" max="1" width="14.28515625" customWidth="1"/>
    <col min="2" max="2" width="14.5703125" customWidth="1"/>
    <col min="3" max="3" width="11.28515625" customWidth="1"/>
    <col min="4" max="4" width="11" customWidth="1"/>
    <col min="5" max="5" width="6.5703125" customWidth="1"/>
    <col min="6" max="6" width="25.140625" customWidth="1"/>
    <col min="7" max="7" width="15.7109375" style="94" customWidth="1"/>
    <col min="8" max="8" width="15.7109375" style="395" customWidth="1"/>
  </cols>
  <sheetData>
    <row r="1" spans="1:8" ht="23.25" x14ac:dyDescent="0.35">
      <c r="A1" s="4" t="s">
        <v>1065</v>
      </c>
      <c r="C1" s="3"/>
      <c r="D1" s="3"/>
    </row>
    <row r="2" spans="1:8" ht="18.75" x14ac:dyDescent="0.3">
      <c r="C2" s="3"/>
      <c r="D2" s="3"/>
    </row>
    <row r="3" spans="1:8" ht="18.75" x14ac:dyDescent="0.3">
      <c r="C3" s="3" t="s">
        <v>1</v>
      </c>
      <c r="D3" s="3" t="s">
        <v>1102</v>
      </c>
    </row>
    <row r="4" spans="1:8" ht="15.75" thickBot="1" x14ac:dyDescent="0.3"/>
    <row r="5" spans="1:8" ht="15.75" thickBot="1" x14ac:dyDescent="0.3">
      <c r="A5" s="241" t="s">
        <v>9</v>
      </c>
      <c r="B5" s="7" t="s">
        <v>1101</v>
      </c>
      <c r="C5" s="45" t="s">
        <v>2</v>
      </c>
      <c r="D5" s="129" t="s">
        <v>3</v>
      </c>
      <c r="E5" s="45" t="s">
        <v>5</v>
      </c>
      <c r="F5" s="74" t="s">
        <v>1066</v>
      </c>
      <c r="G5" s="95" t="s">
        <v>1105</v>
      </c>
      <c r="H5" s="381" t="s">
        <v>1106</v>
      </c>
    </row>
    <row r="6" spans="1:8" x14ac:dyDescent="0.25">
      <c r="A6" s="11" t="s">
        <v>7</v>
      </c>
      <c r="B6" s="25"/>
      <c r="C6" s="145"/>
      <c r="D6" s="146"/>
      <c r="E6" s="146"/>
      <c r="F6" s="147"/>
      <c r="G6" s="345"/>
      <c r="H6" s="386"/>
    </row>
    <row r="7" spans="1:8" x14ac:dyDescent="0.25">
      <c r="A7" s="5"/>
      <c r="B7" s="362" t="s">
        <v>881</v>
      </c>
      <c r="C7" s="148">
        <v>1</v>
      </c>
      <c r="D7" s="77" t="s">
        <v>324</v>
      </c>
      <c r="E7" s="77">
        <v>8</v>
      </c>
      <c r="F7" s="149">
        <v>33.659999999999997</v>
      </c>
      <c r="G7" s="162"/>
      <c r="H7" s="386">
        <f t="shared" ref="H7:H9" si="0">(F7*G7)</f>
        <v>0</v>
      </c>
    </row>
    <row r="8" spans="1:8" x14ac:dyDescent="0.25">
      <c r="A8" s="5"/>
      <c r="B8" s="51"/>
      <c r="C8" s="148">
        <v>1</v>
      </c>
      <c r="D8" s="77" t="s">
        <v>323</v>
      </c>
      <c r="E8" s="77">
        <v>5</v>
      </c>
      <c r="F8" s="149">
        <v>14</v>
      </c>
      <c r="G8" s="162"/>
      <c r="H8" s="386">
        <f t="shared" si="0"/>
        <v>0</v>
      </c>
    </row>
    <row r="9" spans="1:8" ht="15.75" thickBot="1" x14ac:dyDescent="0.3">
      <c r="A9" s="5"/>
      <c r="B9" s="25"/>
      <c r="C9" s="338"/>
      <c r="D9" s="280"/>
      <c r="E9" s="280"/>
      <c r="F9" s="339"/>
      <c r="G9" s="201"/>
      <c r="H9" s="394"/>
    </row>
    <row r="10" spans="1:8" ht="15.75" thickBot="1" x14ac:dyDescent="0.3">
      <c r="A10" s="182"/>
      <c r="B10" s="183" t="s">
        <v>6</v>
      </c>
      <c r="C10" s="205"/>
      <c r="D10" s="204"/>
      <c r="E10" s="206"/>
      <c r="F10" s="344"/>
      <c r="G10" s="211"/>
      <c r="H10" s="396">
        <f>SUM(H6:H9)</f>
        <v>0</v>
      </c>
    </row>
  </sheetData>
  <sheetProtection algorithmName="SHA-512" hashValue="eXLec8ztE/K20zgm6kzD85Xl9bTblHOn/qmeCLle+HjYjUclioHSZiuWd6iPBB6g2daF/RogpJ76OHCwUWaXhA==" saltValue="nhayni3Gu7Z8OWpJpAHhpA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O18" sqref="O18"/>
    </sheetView>
  </sheetViews>
  <sheetFormatPr baseColWidth="10" defaultRowHeight="15" x14ac:dyDescent="0.25"/>
  <cols>
    <col min="1" max="1" width="14.7109375" customWidth="1"/>
    <col min="2" max="2" width="14.5703125" customWidth="1"/>
    <col min="3" max="3" width="11.28515625" customWidth="1"/>
    <col min="4" max="4" width="11" customWidth="1"/>
    <col min="5" max="5" width="6.5703125" customWidth="1"/>
    <col min="6" max="6" width="18.42578125" customWidth="1"/>
    <col min="7" max="7" width="17.7109375" style="112" customWidth="1"/>
    <col min="8" max="8" width="17.7109375" style="395" customWidth="1"/>
  </cols>
  <sheetData>
    <row r="1" spans="1:8" ht="23.25" x14ac:dyDescent="0.35">
      <c r="A1" s="4" t="s">
        <v>1103</v>
      </c>
      <c r="C1" s="3"/>
      <c r="D1" s="3"/>
    </row>
    <row r="2" spans="1:8" ht="18.75" x14ac:dyDescent="0.3">
      <c r="C2" s="3"/>
      <c r="D2" s="3"/>
    </row>
    <row r="3" spans="1:8" ht="18.75" x14ac:dyDescent="0.3">
      <c r="C3" s="3" t="s">
        <v>1</v>
      </c>
      <c r="D3" s="3" t="s">
        <v>882</v>
      </c>
    </row>
    <row r="4" spans="1:8" ht="15.75" thickBot="1" x14ac:dyDescent="0.3"/>
    <row r="5" spans="1:8" ht="15.75" thickBot="1" x14ac:dyDescent="0.3">
      <c r="A5" s="241" t="s">
        <v>9</v>
      </c>
      <c r="B5" s="7" t="s">
        <v>1101</v>
      </c>
      <c r="C5" s="45" t="s">
        <v>2</v>
      </c>
      <c r="D5" s="129" t="s">
        <v>3</v>
      </c>
      <c r="E5" s="45" t="s">
        <v>5</v>
      </c>
      <c r="F5" s="45" t="s">
        <v>1066</v>
      </c>
      <c r="G5" s="95" t="s">
        <v>1105</v>
      </c>
      <c r="H5" s="381" t="s">
        <v>1106</v>
      </c>
    </row>
    <row r="6" spans="1:8" x14ac:dyDescent="0.25">
      <c r="A6" s="12" t="s">
        <v>7</v>
      </c>
      <c r="B6" s="21"/>
      <c r="C6" s="145"/>
      <c r="D6" s="146"/>
      <c r="E6" s="146"/>
      <c r="F6" s="147"/>
      <c r="G6" s="365"/>
      <c r="H6" s="386">
        <f>(F6*G6)</f>
        <v>0</v>
      </c>
    </row>
    <row r="7" spans="1:8" x14ac:dyDescent="0.25">
      <c r="A7" s="5"/>
      <c r="B7" s="362" t="s">
        <v>881</v>
      </c>
      <c r="C7" s="148">
        <v>1</v>
      </c>
      <c r="D7" s="77" t="s">
        <v>903</v>
      </c>
      <c r="E7" s="77">
        <v>1</v>
      </c>
      <c r="F7" s="149">
        <v>1.97</v>
      </c>
      <c r="G7" s="366"/>
      <c r="H7" s="386">
        <f t="shared" ref="H7:H30" si="0">(F7*G7)</f>
        <v>0</v>
      </c>
    </row>
    <row r="8" spans="1:8" x14ac:dyDescent="0.25">
      <c r="A8" s="5"/>
      <c r="B8" s="51"/>
      <c r="C8" s="148">
        <v>1</v>
      </c>
      <c r="D8" s="77" t="s">
        <v>905</v>
      </c>
      <c r="E8" s="77">
        <v>4</v>
      </c>
      <c r="F8" s="149">
        <v>8.64</v>
      </c>
      <c r="G8" s="366"/>
      <c r="H8" s="386">
        <f t="shared" si="0"/>
        <v>0</v>
      </c>
    </row>
    <row r="9" spans="1:8" x14ac:dyDescent="0.25">
      <c r="A9" s="5"/>
      <c r="B9" s="51"/>
      <c r="C9" s="148">
        <v>1</v>
      </c>
      <c r="D9" s="77" t="s">
        <v>907</v>
      </c>
      <c r="E9" s="77">
        <v>8</v>
      </c>
      <c r="F9" s="149">
        <v>17.84</v>
      </c>
      <c r="G9" s="366"/>
      <c r="H9" s="386">
        <f t="shared" si="0"/>
        <v>0</v>
      </c>
    </row>
    <row r="10" spans="1:8" x14ac:dyDescent="0.25">
      <c r="A10" s="5"/>
      <c r="B10" s="51"/>
      <c r="C10" s="148">
        <v>1</v>
      </c>
      <c r="D10" s="77" t="s">
        <v>910</v>
      </c>
      <c r="E10" s="77">
        <v>2</v>
      </c>
      <c r="F10" s="149">
        <v>4.7</v>
      </c>
      <c r="G10" s="366"/>
      <c r="H10" s="386">
        <f t="shared" si="0"/>
        <v>0</v>
      </c>
    </row>
    <row r="11" spans="1:8" x14ac:dyDescent="0.25">
      <c r="A11" s="5"/>
      <c r="B11" s="51"/>
      <c r="C11" s="148">
        <v>1</v>
      </c>
      <c r="D11" s="77" t="s">
        <v>912</v>
      </c>
      <c r="E11" s="77">
        <v>2</v>
      </c>
      <c r="F11" s="149">
        <v>4.95</v>
      </c>
      <c r="G11" s="366"/>
      <c r="H11" s="386">
        <f t="shared" si="0"/>
        <v>0</v>
      </c>
    </row>
    <row r="12" spans="1:8" x14ac:dyDescent="0.25">
      <c r="A12" s="5"/>
      <c r="B12" s="51"/>
      <c r="C12" s="148">
        <v>1</v>
      </c>
      <c r="D12" s="77" t="s">
        <v>915</v>
      </c>
      <c r="E12" s="77">
        <v>1</v>
      </c>
      <c r="F12" s="149">
        <v>2.56</v>
      </c>
      <c r="G12" s="366"/>
      <c r="H12" s="386">
        <f t="shared" si="0"/>
        <v>0</v>
      </c>
    </row>
    <row r="13" spans="1:8" x14ac:dyDescent="0.25">
      <c r="A13" s="5"/>
      <c r="B13" s="51"/>
      <c r="C13" s="148">
        <v>1</v>
      </c>
      <c r="D13" s="77" t="s">
        <v>995</v>
      </c>
      <c r="E13" s="77">
        <v>1</v>
      </c>
      <c r="F13" s="149">
        <v>2.95</v>
      </c>
      <c r="G13" s="366"/>
      <c r="H13" s="386">
        <f t="shared" si="0"/>
        <v>0</v>
      </c>
    </row>
    <row r="14" spans="1:8" x14ac:dyDescent="0.25">
      <c r="A14" s="5"/>
      <c r="B14" s="51"/>
      <c r="C14" s="148">
        <v>1</v>
      </c>
      <c r="D14" s="77" t="s">
        <v>922</v>
      </c>
      <c r="E14" s="77">
        <v>1</v>
      </c>
      <c r="F14" s="149">
        <v>2.99</v>
      </c>
      <c r="G14" s="366"/>
      <c r="H14" s="386">
        <f t="shared" si="0"/>
        <v>0</v>
      </c>
    </row>
    <row r="15" spans="1:8" x14ac:dyDescent="0.25">
      <c r="A15" s="5"/>
      <c r="B15" s="51"/>
      <c r="C15" s="148">
        <v>1</v>
      </c>
      <c r="D15" s="77" t="s">
        <v>923</v>
      </c>
      <c r="E15" s="77">
        <v>2</v>
      </c>
      <c r="F15" s="149">
        <v>6.09</v>
      </c>
      <c r="G15" s="366"/>
      <c r="H15" s="386">
        <f t="shared" si="0"/>
        <v>0</v>
      </c>
    </row>
    <row r="16" spans="1:8" x14ac:dyDescent="0.25">
      <c r="A16" s="5"/>
      <c r="B16" s="51"/>
      <c r="C16" s="148">
        <v>1</v>
      </c>
      <c r="D16" s="77" t="s">
        <v>924</v>
      </c>
      <c r="E16" s="77">
        <v>1</v>
      </c>
      <c r="F16" s="149">
        <v>3.1</v>
      </c>
      <c r="G16" s="366"/>
      <c r="H16" s="386">
        <f t="shared" si="0"/>
        <v>0</v>
      </c>
    </row>
    <row r="17" spans="1:8" x14ac:dyDescent="0.25">
      <c r="A17" s="5"/>
      <c r="B17" s="51"/>
      <c r="C17" s="148">
        <v>1</v>
      </c>
      <c r="D17" s="77" t="s">
        <v>932</v>
      </c>
      <c r="E17" s="77">
        <v>1</v>
      </c>
      <c r="F17" s="149">
        <v>3.65</v>
      </c>
      <c r="G17" s="366"/>
      <c r="H17" s="386">
        <f t="shared" si="0"/>
        <v>0</v>
      </c>
    </row>
    <row r="18" spans="1:8" ht="15.75" thickBot="1" x14ac:dyDescent="0.3">
      <c r="A18" s="6"/>
      <c r="B18" s="58"/>
      <c r="C18" s="148"/>
      <c r="D18" s="77"/>
      <c r="E18" s="77"/>
      <c r="F18" s="149"/>
      <c r="G18" s="366"/>
      <c r="H18" s="386">
        <f t="shared" si="0"/>
        <v>0</v>
      </c>
    </row>
    <row r="19" spans="1:8" x14ac:dyDescent="0.25">
      <c r="A19" s="5" t="s">
        <v>87</v>
      </c>
      <c r="B19" s="51"/>
      <c r="C19" s="148"/>
      <c r="D19" s="77"/>
      <c r="E19" s="77"/>
      <c r="F19" s="149"/>
      <c r="G19" s="366"/>
      <c r="H19" s="386">
        <f t="shared" si="0"/>
        <v>0</v>
      </c>
    </row>
    <row r="20" spans="1:8" x14ac:dyDescent="0.25">
      <c r="A20" s="5"/>
      <c r="B20" s="362" t="s">
        <v>881</v>
      </c>
      <c r="C20" s="148">
        <v>1</v>
      </c>
      <c r="D20" s="77" t="s">
        <v>1104</v>
      </c>
      <c r="E20" s="77">
        <v>1</v>
      </c>
      <c r="F20" s="149">
        <v>1.42</v>
      </c>
      <c r="G20" s="366"/>
      <c r="H20" s="386">
        <f t="shared" si="0"/>
        <v>0</v>
      </c>
    </row>
    <row r="21" spans="1:8" x14ac:dyDescent="0.25">
      <c r="A21" s="5"/>
      <c r="B21" s="51"/>
      <c r="C21" s="148">
        <v>1</v>
      </c>
      <c r="D21" s="77" t="s">
        <v>981</v>
      </c>
      <c r="E21" s="77">
        <v>1</v>
      </c>
      <c r="F21" s="149">
        <v>1.62</v>
      </c>
      <c r="G21" s="366"/>
      <c r="H21" s="386">
        <f t="shared" si="0"/>
        <v>0</v>
      </c>
    </row>
    <row r="22" spans="1:8" x14ac:dyDescent="0.25">
      <c r="A22" s="5"/>
      <c r="B22" s="51"/>
      <c r="C22" s="148">
        <v>1</v>
      </c>
      <c r="D22" s="77" t="s">
        <v>983</v>
      </c>
      <c r="E22" s="77">
        <v>1</v>
      </c>
      <c r="F22" s="149">
        <v>1.75</v>
      </c>
      <c r="G22" s="366"/>
      <c r="H22" s="386">
        <f t="shared" si="0"/>
        <v>0</v>
      </c>
    </row>
    <row r="23" spans="1:8" x14ac:dyDescent="0.25">
      <c r="A23" s="5"/>
      <c r="B23" s="51"/>
      <c r="C23" s="148">
        <v>1</v>
      </c>
      <c r="D23" s="77" t="s">
        <v>905</v>
      </c>
      <c r="E23" s="77">
        <v>4</v>
      </c>
      <c r="F23" s="149">
        <v>8.64</v>
      </c>
      <c r="G23" s="366"/>
      <c r="H23" s="386">
        <f t="shared" si="0"/>
        <v>0</v>
      </c>
    </row>
    <row r="24" spans="1:8" x14ac:dyDescent="0.25">
      <c r="A24" s="5"/>
      <c r="B24" s="51"/>
      <c r="C24" s="148">
        <v>1</v>
      </c>
      <c r="D24" s="77" t="s">
        <v>907</v>
      </c>
      <c r="E24" s="77">
        <v>11</v>
      </c>
      <c r="F24" s="149">
        <v>24.52</v>
      </c>
      <c r="G24" s="366"/>
      <c r="H24" s="386">
        <f t="shared" si="0"/>
        <v>0</v>
      </c>
    </row>
    <row r="25" spans="1:8" x14ac:dyDescent="0.25">
      <c r="A25" s="5"/>
      <c r="B25" s="51"/>
      <c r="C25" s="148">
        <v>1</v>
      </c>
      <c r="D25" s="77" t="s">
        <v>988</v>
      </c>
      <c r="E25" s="77">
        <v>1</v>
      </c>
      <c r="F25" s="149">
        <v>2.2799999999999998</v>
      </c>
      <c r="G25" s="366"/>
      <c r="H25" s="386">
        <f t="shared" si="0"/>
        <v>0</v>
      </c>
    </row>
    <row r="26" spans="1:8" x14ac:dyDescent="0.25">
      <c r="A26" s="5"/>
      <c r="B26" s="51"/>
      <c r="C26" s="148">
        <v>1</v>
      </c>
      <c r="D26" s="77" t="s">
        <v>912</v>
      </c>
      <c r="E26" s="77">
        <v>2</v>
      </c>
      <c r="F26" s="149">
        <v>4.95</v>
      </c>
      <c r="G26" s="366"/>
      <c r="H26" s="386">
        <f t="shared" si="0"/>
        <v>0</v>
      </c>
    </row>
    <row r="27" spans="1:8" x14ac:dyDescent="0.25">
      <c r="A27" s="5"/>
      <c r="B27" s="51"/>
      <c r="C27" s="148">
        <v>1</v>
      </c>
      <c r="D27" s="77" t="s">
        <v>915</v>
      </c>
      <c r="E27" s="77">
        <v>1</v>
      </c>
      <c r="F27" s="149">
        <v>2.56</v>
      </c>
      <c r="G27" s="366"/>
      <c r="H27" s="386">
        <f t="shared" si="0"/>
        <v>0</v>
      </c>
    </row>
    <row r="28" spans="1:8" x14ac:dyDescent="0.25">
      <c r="A28" s="5"/>
      <c r="B28" s="51"/>
      <c r="C28" s="148">
        <v>1</v>
      </c>
      <c r="D28" s="77" t="s">
        <v>995</v>
      </c>
      <c r="E28" s="77">
        <v>1</v>
      </c>
      <c r="F28" s="149">
        <v>2.94</v>
      </c>
      <c r="G28" s="366"/>
      <c r="H28" s="386">
        <f t="shared" si="0"/>
        <v>0</v>
      </c>
    </row>
    <row r="29" spans="1:8" x14ac:dyDescent="0.25">
      <c r="A29" s="5"/>
      <c r="B29" s="51"/>
      <c r="C29" s="148">
        <v>1</v>
      </c>
      <c r="D29" s="77" t="s">
        <v>924</v>
      </c>
      <c r="E29" s="77">
        <v>1</v>
      </c>
      <c r="F29" s="149">
        <v>3.1</v>
      </c>
      <c r="G29" s="366"/>
      <c r="H29" s="386">
        <f t="shared" si="0"/>
        <v>0</v>
      </c>
    </row>
    <row r="30" spans="1:8" ht="15.75" thickBot="1" x14ac:dyDescent="0.3">
      <c r="A30" s="5"/>
      <c r="B30" s="25" t="s">
        <v>1253</v>
      </c>
      <c r="C30" s="142"/>
      <c r="D30" s="136"/>
      <c r="E30" s="136"/>
      <c r="F30" s="137">
        <v>203</v>
      </c>
      <c r="G30" s="367"/>
      <c r="H30" s="394">
        <f t="shared" si="0"/>
        <v>0</v>
      </c>
    </row>
    <row r="31" spans="1:8" ht="15.75" thickBot="1" x14ac:dyDescent="0.3">
      <c r="A31" s="174"/>
      <c r="B31" s="175" t="s">
        <v>1282</v>
      </c>
      <c r="C31" s="237"/>
      <c r="D31" s="237"/>
      <c r="E31" s="237"/>
      <c r="F31" s="238"/>
      <c r="G31" s="363"/>
      <c r="H31" s="391"/>
    </row>
    <row r="32" spans="1:8" ht="15.75" thickBot="1" x14ac:dyDescent="0.3">
      <c r="A32" s="182"/>
      <c r="B32" s="183" t="s">
        <v>6</v>
      </c>
      <c r="C32" s="184"/>
      <c r="D32" s="183"/>
      <c r="E32" s="185"/>
      <c r="F32" s="198"/>
      <c r="G32" s="364"/>
      <c r="H32" s="396">
        <f>SUM(H6:H31)</f>
        <v>0</v>
      </c>
    </row>
  </sheetData>
  <sheetProtection algorithmName="SHA-512" hashValue="YOVmQ7IH6dovBXDb733X8f+5kCS5k5sohQZHwJkk+rdQu3ZdKYnSULZrQG9TYKj6WyhUgxViGa7iaFQqDZ71CA==" saltValue="Qgb9hLlewWVn9D58MXXpFw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sqref="A1:F1048576"/>
    </sheetView>
  </sheetViews>
  <sheetFormatPr baseColWidth="10" defaultRowHeight="15" x14ac:dyDescent="0.25"/>
  <cols>
    <col min="1" max="1" width="14.85546875" customWidth="1"/>
    <col min="2" max="2" width="15.710937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5.7109375" style="94" customWidth="1"/>
    <col min="8" max="8" width="15.7109375" style="380" customWidth="1"/>
  </cols>
  <sheetData>
    <row r="1" spans="1:12" ht="23.25" x14ac:dyDescent="0.35">
      <c r="A1" s="4" t="s">
        <v>0</v>
      </c>
      <c r="C1" s="3"/>
      <c r="D1" s="3"/>
    </row>
    <row r="2" spans="1:12" ht="18.75" x14ac:dyDescent="0.3">
      <c r="C2" s="3"/>
      <c r="D2" s="3"/>
    </row>
    <row r="3" spans="1:12" ht="18.75" x14ac:dyDescent="0.3">
      <c r="C3" s="3" t="s">
        <v>1</v>
      </c>
      <c r="D3" s="3" t="s">
        <v>1163</v>
      </c>
    </row>
    <row r="4" spans="1:12" ht="19.5" thickBot="1" x14ac:dyDescent="0.35">
      <c r="C4" s="3"/>
      <c r="D4" s="3"/>
    </row>
    <row r="5" spans="1:12" ht="15.75" thickBot="1" x14ac:dyDescent="0.3">
      <c r="A5" s="241" t="s">
        <v>9</v>
      </c>
      <c r="B5" s="7" t="s">
        <v>14</v>
      </c>
      <c r="C5" s="45" t="s">
        <v>2</v>
      </c>
      <c r="D5" s="45" t="s">
        <v>3</v>
      </c>
      <c r="E5" s="45" t="s">
        <v>5</v>
      </c>
      <c r="F5" s="45" t="s">
        <v>11</v>
      </c>
      <c r="G5" s="116" t="s">
        <v>1105</v>
      </c>
      <c r="H5" s="390" t="s">
        <v>1106</v>
      </c>
      <c r="J5" t="s">
        <v>1210</v>
      </c>
      <c r="K5" s="72" t="s">
        <v>1250</v>
      </c>
      <c r="L5" t="s">
        <v>1211</v>
      </c>
    </row>
    <row r="6" spans="1:12" x14ac:dyDescent="0.25">
      <c r="A6" s="11" t="s">
        <v>4</v>
      </c>
      <c r="B6" s="15" t="s">
        <v>12</v>
      </c>
      <c r="C6" s="131" t="s">
        <v>10</v>
      </c>
      <c r="D6" s="132" t="s">
        <v>578</v>
      </c>
      <c r="E6" s="132">
        <v>21</v>
      </c>
      <c r="F6" s="133">
        <v>19.16</v>
      </c>
      <c r="G6" s="128"/>
      <c r="H6" s="387">
        <f>(F6*G6)</f>
        <v>0</v>
      </c>
      <c r="J6" t="s">
        <v>1249</v>
      </c>
      <c r="K6" t="s">
        <v>1250</v>
      </c>
      <c r="L6" t="s">
        <v>1251</v>
      </c>
    </row>
    <row r="7" spans="1:12" x14ac:dyDescent="0.25">
      <c r="A7" s="11"/>
      <c r="B7" s="14"/>
      <c r="C7" s="134" t="s">
        <v>13</v>
      </c>
      <c r="D7" s="43" t="s">
        <v>578</v>
      </c>
      <c r="E7" s="43">
        <v>2</v>
      </c>
      <c r="F7" s="135">
        <v>1.83</v>
      </c>
      <c r="G7" s="128"/>
      <c r="H7" s="387">
        <f t="shared" ref="H7:H48" si="0">(F7*G7)</f>
        <v>0</v>
      </c>
      <c r="J7" t="s">
        <v>1249</v>
      </c>
      <c r="K7" t="s">
        <v>33</v>
      </c>
      <c r="L7" t="s">
        <v>1254</v>
      </c>
    </row>
    <row r="8" spans="1:12" x14ac:dyDescent="0.25">
      <c r="A8" s="11"/>
      <c r="B8" s="14"/>
      <c r="C8" s="134" t="s">
        <v>10</v>
      </c>
      <c r="D8" s="43" t="s">
        <v>1164</v>
      </c>
      <c r="E8" s="43">
        <v>6</v>
      </c>
      <c r="F8" s="135">
        <v>9.1</v>
      </c>
      <c r="G8" s="128"/>
      <c r="H8" s="387">
        <f t="shared" si="0"/>
        <v>0</v>
      </c>
      <c r="J8" t="s">
        <v>1210</v>
      </c>
      <c r="K8" t="s">
        <v>33</v>
      </c>
      <c r="L8" t="s">
        <v>1251</v>
      </c>
    </row>
    <row r="9" spans="1:12" x14ac:dyDescent="0.25">
      <c r="A9" s="9"/>
      <c r="B9" s="14"/>
      <c r="C9" s="134" t="s">
        <v>10</v>
      </c>
      <c r="D9" s="130" t="s">
        <v>1165</v>
      </c>
      <c r="E9" s="43">
        <v>17</v>
      </c>
      <c r="F9" s="135">
        <v>30.23</v>
      </c>
      <c r="G9" s="128"/>
      <c r="H9" s="387">
        <f t="shared" si="0"/>
        <v>0</v>
      </c>
    </row>
    <row r="10" spans="1:12" x14ac:dyDescent="0.25">
      <c r="A10" s="9"/>
      <c r="B10" s="14"/>
      <c r="C10" s="134" t="s">
        <v>13</v>
      </c>
      <c r="D10" s="130" t="s">
        <v>1165</v>
      </c>
      <c r="E10" s="43">
        <v>2</v>
      </c>
      <c r="F10" s="135">
        <v>3.56</v>
      </c>
      <c r="G10" s="128"/>
      <c r="H10" s="387">
        <f t="shared" si="0"/>
        <v>0</v>
      </c>
    </row>
    <row r="11" spans="1:12" x14ac:dyDescent="0.25">
      <c r="A11" s="9"/>
      <c r="B11" s="14"/>
      <c r="C11" s="134"/>
      <c r="D11" s="130"/>
      <c r="E11" s="43"/>
      <c r="F11" s="135"/>
      <c r="G11" s="128"/>
      <c r="H11" s="387">
        <f t="shared" si="0"/>
        <v>0</v>
      </c>
    </row>
    <row r="12" spans="1:12" x14ac:dyDescent="0.25">
      <c r="A12" s="9"/>
      <c r="B12" s="14" t="s">
        <v>17</v>
      </c>
      <c r="C12" s="134" t="s">
        <v>10</v>
      </c>
      <c r="D12" s="130" t="s">
        <v>1166</v>
      </c>
      <c r="E12" s="43">
        <v>1</v>
      </c>
      <c r="F12" s="135">
        <v>2.68</v>
      </c>
      <c r="G12" s="128"/>
      <c r="H12" s="387">
        <f t="shared" si="0"/>
        <v>0</v>
      </c>
    </row>
    <row r="13" spans="1:12" ht="15.75" thickBot="1" x14ac:dyDescent="0.3">
      <c r="A13" s="9"/>
      <c r="B13" s="14"/>
      <c r="C13" s="134"/>
      <c r="D13" s="130"/>
      <c r="E13" s="43"/>
      <c r="F13" s="135"/>
      <c r="G13" s="128"/>
      <c r="H13" s="387">
        <f t="shared" si="0"/>
        <v>0</v>
      </c>
    </row>
    <row r="14" spans="1:12" x14ac:dyDescent="0.25">
      <c r="A14" s="12" t="s">
        <v>7</v>
      </c>
      <c r="B14" s="15" t="s">
        <v>12</v>
      </c>
      <c r="C14" s="134" t="s">
        <v>10</v>
      </c>
      <c r="D14" s="43" t="s">
        <v>1167</v>
      </c>
      <c r="E14" s="43">
        <v>1</v>
      </c>
      <c r="F14" s="135">
        <v>2.31</v>
      </c>
      <c r="G14" s="128"/>
      <c r="H14" s="387">
        <f t="shared" si="0"/>
        <v>0</v>
      </c>
    </row>
    <row r="15" spans="1:12" x14ac:dyDescent="0.25">
      <c r="A15" s="5"/>
      <c r="B15" s="14"/>
      <c r="C15" s="134" t="s">
        <v>10</v>
      </c>
      <c r="D15" s="43" t="s">
        <v>79</v>
      </c>
      <c r="E15" s="43">
        <v>19</v>
      </c>
      <c r="F15" s="135">
        <v>58.58</v>
      </c>
      <c r="G15" s="128"/>
      <c r="H15" s="387">
        <f t="shared" si="0"/>
        <v>0</v>
      </c>
    </row>
    <row r="16" spans="1:12" x14ac:dyDescent="0.25">
      <c r="A16" s="5"/>
      <c r="B16" s="14"/>
      <c r="C16" s="134" t="s">
        <v>10</v>
      </c>
      <c r="D16" s="43" t="s">
        <v>1168</v>
      </c>
      <c r="E16" s="43">
        <v>8</v>
      </c>
      <c r="F16" s="135">
        <v>33.119999999999997</v>
      </c>
      <c r="G16" s="128"/>
      <c r="H16" s="387">
        <f t="shared" si="0"/>
        <v>0</v>
      </c>
    </row>
    <row r="17" spans="1:8" x14ac:dyDescent="0.25">
      <c r="A17" s="5"/>
      <c r="B17" s="14"/>
      <c r="C17" s="134" t="s">
        <v>10</v>
      </c>
      <c r="D17" s="43" t="s">
        <v>122</v>
      </c>
      <c r="E17" s="43">
        <v>16</v>
      </c>
      <c r="F17" s="135">
        <v>71.319999999999993</v>
      </c>
      <c r="G17" s="128"/>
      <c r="H17" s="387">
        <f t="shared" si="0"/>
        <v>0</v>
      </c>
    </row>
    <row r="18" spans="1:8" x14ac:dyDescent="0.25">
      <c r="A18" s="5"/>
      <c r="B18" s="14"/>
      <c r="C18" s="134"/>
      <c r="D18" s="43"/>
      <c r="E18" s="43"/>
      <c r="F18" s="135"/>
      <c r="G18" s="128"/>
      <c r="H18" s="387">
        <f t="shared" si="0"/>
        <v>0</v>
      </c>
    </row>
    <row r="19" spans="1:8" x14ac:dyDescent="0.25">
      <c r="A19" s="5"/>
      <c r="B19" s="14" t="s">
        <v>15</v>
      </c>
      <c r="C19" s="134" t="s">
        <v>10</v>
      </c>
      <c r="D19" s="43" t="s">
        <v>118</v>
      </c>
      <c r="E19" s="43">
        <v>2</v>
      </c>
      <c r="F19" s="135">
        <v>1.86</v>
      </c>
      <c r="G19" s="128"/>
      <c r="H19" s="387">
        <f t="shared" si="0"/>
        <v>0</v>
      </c>
    </row>
    <row r="20" spans="1:8" x14ac:dyDescent="0.25">
      <c r="A20" s="5"/>
      <c r="B20" s="14"/>
      <c r="C20" s="134" t="s">
        <v>10</v>
      </c>
      <c r="D20" s="43" t="s">
        <v>53</v>
      </c>
      <c r="E20" s="43">
        <v>2</v>
      </c>
      <c r="F20" s="135">
        <v>3.48</v>
      </c>
      <c r="G20" s="128"/>
      <c r="H20" s="387">
        <f t="shared" si="0"/>
        <v>0</v>
      </c>
    </row>
    <row r="21" spans="1:8" x14ac:dyDescent="0.25">
      <c r="A21" s="5"/>
      <c r="B21" s="14"/>
      <c r="C21" s="134"/>
      <c r="D21" s="43"/>
      <c r="E21" s="43"/>
      <c r="F21" s="135"/>
      <c r="G21" s="128"/>
      <c r="H21" s="387">
        <f t="shared" si="0"/>
        <v>0</v>
      </c>
    </row>
    <row r="22" spans="1:8" x14ac:dyDescent="0.25">
      <c r="A22" s="5"/>
      <c r="B22" s="14" t="s">
        <v>16</v>
      </c>
      <c r="C22" s="134" t="s">
        <v>10</v>
      </c>
      <c r="D22" s="43" t="s">
        <v>1169</v>
      </c>
      <c r="E22" s="43">
        <v>1</v>
      </c>
      <c r="F22" s="135">
        <v>3.62</v>
      </c>
      <c r="G22" s="128"/>
      <c r="H22" s="387">
        <f t="shared" si="0"/>
        <v>0</v>
      </c>
    </row>
    <row r="23" spans="1:8" x14ac:dyDescent="0.25">
      <c r="A23" s="5"/>
      <c r="B23" s="14"/>
      <c r="C23" s="134"/>
      <c r="D23" s="43"/>
      <c r="E23" s="43"/>
      <c r="F23" s="135"/>
      <c r="G23" s="128"/>
      <c r="H23" s="387">
        <f t="shared" si="0"/>
        <v>0</v>
      </c>
    </row>
    <row r="24" spans="1:8" x14ac:dyDescent="0.25">
      <c r="A24" s="5"/>
      <c r="B24" s="14" t="s">
        <v>44</v>
      </c>
      <c r="C24" s="134" t="s">
        <v>10</v>
      </c>
      <c r="D24" s="43" t="s">
        <v>1170</v>
      </c>
      <c r="E24" s="43">
        <v>1</v>
      </c>
      <c r="F24" s="135">
        <v>0.56000000000000005</v>
      </c>
      <c r="G24" s="128"/>
      <c r="H24" s="387">
        <f t="shared" si="0"/>
        <v>0</v>
      </c>
    </row>
    <row r="25" spans="1:8" ht="15.75" thickBot="1" x14ac:dyDescent="0.3">
      <c r="A25" s="5"/>
      <c r="B25" s="14"/>
      <c r="C25" s="134"/>
      <c r="D25" s="43"/>
      <c r="E25" s="43"/>
      <c r="F25" s="135"/>
      <c r="G25" s="128"/>
      <c r="H25" s="387">
        <f t="shared" si="0"/>
        <v>0</v>
      </c>
    </row>
    <row r="26" spans="1:8" x14ac:dyDescent="0.25">
      <c r="A26" s="19" t="s">
        <v>38</v>
      </c>
      <c r="B26" s="15" t="s">
        <v>12</v>
      </c>
      <c r="C26" s="134" t="s">
        <v>10</v>
      </c>
      <c r="D26" s="43" t="s">
        <v>1167</v>
      </c>
      <c r="E26" s="43">
        <v>2</v>
      </c>
      <c r="F26" s="135">
        <v>4.6100000000000003</v>
      </c>
      <c r="G26" s="128"/>
      <c r="H26" s="387">
        <f t="shared" si="0"/>
        <v>0</v>
      </c>
    </row>
    <row r="27" spans="1:8" x14ac:dyDescent="0.25">
      <c r="A27" s="5"/>
      <c r="B27" s="14"/>
      <c r="C27" s="134" t="s">
        <v>10</v>
      </c>
      <c r="D27" s="43" t="s">
        <v>79</v>
      </c>
      <c r="E27" s="43">
        <v>19</v>
      </c>
      <c r="F27" s="135">
        <v>58.58</v>
      </c>
      <c r="G27" s="128"/>
      <c r="H27" s="387">
        <f t="shared" si="0"/>
        <v>0</v>
      </c>
    </row>
    <row r="28" spans="1:8" x14ac:dyDescent="0.25">
      <c r="A28" s="5"/>
      <c r="B28" s="14"/>
      <c r="C28" s="134" t="s">
        <v>10</v>
      </c>
      <c r="D28" s="43" t="s">
        <v>625</v>
      </c>
      <c r="E28" s="43">
        <v>2</v>
      </c>
      <c r="F28" s="135">
        <v>7.45</v>
      </c>
      <c r="G28" s="128"/>
      <c r="H28" s="387">
        <f t="shared" si="0"/>
        <v>0</v>
      </c>
    </row>
    <row r="29" spans="1:8" x14ac:dyDescent="0.25">
      <c r="A29" s="5"/>
      <c r="B29" s="14"/>
      <c r="C29" s="134" t="s">
        <v>10</v>
      </c>
      <c r="D29" s="43" t="s">
        <v>1168</v>
      </c>
      <c r="E29" s="43">
        <v>8</v>
      </c>
      <c r="F29" s="135">
        <v>33.119999999999997</v>
      </c>
      <c r="G29" s="128"/>
      <c r="H29" s="387">
        <f t="shared" si="0"/>
        <v>0</v>
      </c>
    </row>
    <row r="30" spans="1:8" x14ac:dyDescent="0.25">
      <c r="A30" s="5"/>
      <c r="B30" s="14"/>
      <c r="C30" s="134" t="s">
        <v>10</v>
      </c>
      <c r="D30" s="43" t="s">
        <v>122</v>
      </c>
      <c r="E30" s="43">
        <v>15</v>
      </c>
      <c r="F30" s="135">
        <v>66.86</v>
      </c>
      <c r="G30" s="128"/>
      <c r="H30" s="387">
        <f t="shared" si="0"/>
        <v>0</v>
      </c>
    </row>
    <row r="31" spans="1:8" x14ac:dyDescent="0.25">
      <c r="A31" s="5"/>
      <c r="B31" s="14"/>
      <c r="C31" s="134"/>
      <c r="D31" s="43"/>
      <c r="E31" s="43"/>
      <c r="F31" s="135"/>
      <c r="G31" s="128"/>
      <c r="H31" s="387">
        <f t="shared" si="0"/>
        <v>0</v>
      </c>
    </row>
    <row r="32" spans="1:8" x14ac:dyDescent="0.25">
      <c r="A32" s="5"/>
      <c r="B32" s="14" t="s">
        <v>16</v>
      </c>
      <c r="C32" s="134" t="s">
        <v>10</v>
      </c>
      <c r="D32" s="43" t="s">
        <v>1169</v>
      </c>
      <c r="E32" s="43">
        <v>1</v>
      </c>
      <c r="F32" s="135">
        <v>3.62</v>
      </c>
      <c r="G32" s="128"/>
      <c r="H32" s="387">
        <f t="shared" si="0"/>
        <v>0</v>
      </c>
    </row>
    <row r="33" spans="1:8" ht="15.75" thickBot="1" x14ac:dyDescent="0.3">
      <c r="A33" s="6"/>
      <c r="B33" s="18"/>
      <c r="C33" s="134"/>
      <c r="D33" s="43"/>
      <c r="E33" s="43"/>
      <c r="F33" s="135"/>
      <c r="G33" s="128"/>
      <c r="H33" s="387">
        <f t="shared" si="0"/>
        <v>0</v>
      </c>
    </row>
    <row r="34" spans="1:8" x14ac:dyDescent="0.25">
      <c r="A34" s="12" t="s">
        <v>8</v>
      </c>
      <c r="B34" s="15" t="s">
        <v>12</v>
      </c>
      <c r="C34" s="134" t="s">
        <v>10</v>
      </c>
      <c r="D34" s="43" t="s">
        <v>1171</v>
      </c>
      <c r="E34" s="43">
        <v>22</v>
      </c>
      <c r="F34" s="135">
        <v>9.81</v>
      </c>
      <c r="G34" s="128"/>
      <c r="H34" s="387">
        <f t="shared" si="0"/>
        <v>0</v>
      </c>
    </row>
    <row r="35" spans="1:8" x14ac:dyDescent="0.25">
      <c r="A35" s="1"/>
      <c r="B35" s="14"/>
      <c r="C35" s="134" t="s">
        <v>10</v>
      </c>
      <c r="D35" s="43" t="s">
        <v>1172</v>
      </c>
      <c r="E35" s="43">
        <v>2</v>
      </c>
      <c r="F35" s="135">
        <v>1.51</v>
      </c>
      <c r="G35" s="128"/>
      <c r="H35" s="387">
        <f t="shared" si="0"/>
        <v>0</v>
      </c>
    </row>
    <row r="36" spans="1:8" x14ac:dyDescent="0.25">
      <c r="A36" s="1"/>
      <c r="B36" s="14"/>
      <c r="C36" s="134" t="s">
        <v>10</v>
      </c>
      <c r="D36" s="43" t="s">
        <v>624</v>
      </c>
      <c r="E36" s="43">
        <v>2</v>
      </c>
      <c r="F36" s="135">
        <v>4.0999999999999996</v>
      </c>
      <c r="G36" s="128"/>
      <c r="H36" s="387">
        <f t="shared" si="0"/>
        <v>0</v>
      </c>
    </row>
    <row r="37" spans="1:8" x14ac:dyDescent="0.25">
      <c r="A37" s="1"/>
      <c r="B37" s="14"/>
      <c r="C37" s="134" t="s">
        <v>10</v>
      </c>
      <c r="D37" s="43" t="s">
        <v>414</v>
      </c>
      <c r="E37" s="43">
        <v>7</v>
      </c>
      <c r="F37" s="135">
        <v>16.96</v>
      </c>
      <c r="G37" s="128"/>
      <c r="H37" s="387">
        <f t="shared" si="0"/>
        <v>0</v>
      </c>
    </row>
    <row r="38" spans="1:8" x14ac:dyDescent="0.25">
      <c r="A38" s="1"/>
      <c r="B38" s="14"/>
      <c r="C38" s="134" t="s">
        <v>10</v>
      </c>
      <c r="D38" s="43" t="s">
        <v>1173</v>
      </c>
      <c r="E38" s="43">
        <v>12</v>
      </c>
      <c r="F38" s="135">
        <v>21.32</v>
      </c>
      <c r="G38" s="128"/>
      <c r="H38" s="387">
        <f t="shared" si="0"/>
        <v>0</v>
      </c>
    </row>
    <row r="39" spans="1:8" x14ac:dyDescent="0.25">
      <c r="A39" s="1"/>
      <c r="B39" s="14"/>
      <c r="C39" s="134" t="s">
        <v>10</v>
      </c>
      <c r="D39" s="43" t="s">
        <v>625</v>
      </c>
      <c r="E39" s="43">
        <v>2</v>
      </c>
      <c r="F39" s="135">
        <v>7.45</v>
      </c>
      <c r="G39" s="128"/>
      <c r="H39" s="387">
        <f t="shared" si="0"/>
        <v>0</v>
      </c>
    </row>
    <row r="40" spans="1:8" x14ac:dyDescent="0.25">
      <c r="A40" s="1"/>
      <c r="B40" s="14"/>
      <c r="C40" s="134"/>
      <c r="D40" s="43"/>
      <c r="E40" s="43"/>
      <c r="F40" s="135"/>
      <c r="G40" s="128"/>
      <c r="H40" s="387">
        <f t="shared" si="0"/>
        <v>0</v>
      </c>
    </row>
    <row r="41" spans="1:8" x14ac:dyDescent="0.25">
      <c r="A41" s="5"/>
      <c r="B41" s="25" t="s">
        <v>16</v>
      </c>
      <c r="C41" s="134" t="s">
        <v>10</v>
      </c>
      <c r="D41" s="43" t="s">
        <v>1166</v>
      </c>
      <c r="E41" s="43">
        <v>2</v>
      </c>
      <c r="F41" s="135">
        <v>5.36</v>
      </c>
      <c r="G41" s="128"/>
      <c r="H41" s="387">
        <f t="shared" si="0"/>
        <v>0</v>
      </c>
    </row>
    <row r="42" spans="1:8" x14ac:dyDescent="0.25">
      <c r="A42" s="5"/>
      <c r="B42" s="25"/>
      <c r="C42" s="134"/>
      <c r="D42" s="43"/>
      <c r="E42" s="43"/>
      <c r="F42" s="135"/>
      <c r="G42" s="128"/>
      <c r="H42" s="387">
        <f t="shared" si="0"/>
        <v>0</v>
      </c>
    </row>
    <row r="43" spans="1:8" x14ac:dyDescent="0.25">
      <c r="A43" s="1"/>
      <c r="B43" s="14" t="s">
        <v>67</v>
      </c>
      <c r="C43" s="134" t="s">
        <v>10</v>
      </c>
      <c r="D43" s="43" t="s">
        <v>1174</v>
      </c>
      <c r="E43" s="43">
        <v>4</v>
      </c>
      <c r="F43" s="135">
        <v>5.26</v>
      </c>
      <c r="G43" s="128"/>
      <c r="H43" s="387">
        <f t="shared" si="0"/>
        <v>0</v>
      </c>
    </row>
    <row r="44" spans="1:8" x14ac:dyDescent="0.25">
      <c r="A44" s="1"/>
      <c r="B44" s="14"/>
      <c r="C44" s="134"/>
      <c r="D44" s="43"/>
      <c r="E44" s="43"/>
      <c r="F44" s="135"/>
      <c r="G44" s="128"/>
      <c r="H44" s="387">
        <f t="shared" si="0"/>
        <v>0</v>
      </c>
    </row>
    <row r="45" spans="1:8" x14ac:dyDescent="0.25">
      <c r="A45" s="1"/>
      <c r="B45" s="14" t="s">
        <v>60</v>
      </c>
      <c r="C45" s="134" t="s">
        <v>10</v>
      </c>
      <c r="D45" s="43" t="s">
        <v>1175</v>
      </c>
      <c r="E45" s="43">
        <v>4</v>
      </c>
      <c r="F45" s="135">
        <v>3.72</v>
      </c>
      <c r="G45" s="128"/>
      <c r="H45" s="387">
        <f t="shared" si="0"/>
        <v>0</v>
      </c>
    </row>
    <row r="46" spans="1:8" x14ac:dyDescent="0.25">
      <c r="A46" s="1"/>
      <c r="B46" s="14"/>
      <c r="C46" s="134" t="s">
        <v>10</v>
      </c>
      <c r="D46" s="43" t="s">
        <v>1176</v>
      </c>
      <c r="E46" s="43">
        <v>4</v>
      </c>
      <c r="F46" s="135">
        <v>2.82</v>
      </c>
      <c r="G46" s="128"/>
      <c r="H46" s="387">
        <f t="shared" si="0"/>
        <v>0</v>
      </c>
    </row>
    <row r="47" spans="1:8" x14ac:dyDescent="0.25">
      <c r="A47" s="1"/>
      <c r="B47" s="14"/>
      <c r="C47" s="134" t="s">
        <v>10</v>
      </c>
      <c r="D47" s="43" t="s">
        <v>1177</v>
      </c>
      <c r="E47" s="43">
        <v>2</v>
      </c>
      <c r="F47" s="135">
        <v>3.84</v>
      </c>
      <c r="G47" s="128"/>
      <c r="H47" s="387">
        <f t="shared" si="0"/>
        <v>0</v>
      </c>
    </row>
    <row r="48" spans="1:8" ht="15.75" thickBot="1" x14ac:dyDescent="0.3">
      <c r="A48" s="5"/>
      <c r="B48" s="25"/>
      <c r="C48" s="168" t="s">
        <v>10</v>
      </c>
      <c r="D48" s="169" t="s">
        <v>1178</v>
      </c>
      <c r="E48" s="169">
        <v>2</v>
      </c>
      <c r="F48" s="170">
        <v>2.25</v>
      </c>
      <c r="G48" s="171"/>
      <c r="H48" s="388">
        <f t="shared" si="0"/>
        <v>0</v>
      </c>
    </row>
    <row r="49" spans="1:8" ht="15.75" thickBot="1" x14ac:dyDescent="0.3">
      <c r="A49" s="182"/>
      <c r="B49" s="183" t="s">
        <v>6</v>
      </c>
      <c r="C49" s="184"/>
      <c r="D49" s="183"/>
      <c r="E49" s="185"/>
      <c r="F49" s="184"/>
      <c r="G49" s="189"/>
      <c r="H49" s="385">
        <f>SUM(H6:H48)</f>
        <v>0</v>
      </c>
    </row>
  </sheetData>
  <sheetProtection algorithmName="SHA-512" hashValue="IU4ANAm2OcBLLIJCFN5rhi17HN4czz/1Qn9L7fQYrC6BWAUroDncSVN7eWhjhpYW3Ib4CkToh8liwfWgoLs+kg==" saltValue="XG50UI+13uqU6NFNQHeTNQ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sqref="A1:F1048576"/>
    </sheetView>
  </sheetViews>
  <sheetFormatPr baseColWidth="10" defaultRowHeight="15" x14ac:dyDescent="0.25"/>
  <cols>
    <col min="1" max="1" width="14.28515625" customWidth="1"/>
    <col min="2" max="2" width="14.570312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5.7109375" style="94" customWidth="1"/>
    <col min="8" max="8" width="15.7109375" style="380" customWidth="1"/>
    <col min="11" max="11" width="11.42578125" style="86"/>
  </cols>
  <sheetData>
    <row r="1" spans="1:12" ht="23.25" x14ac:dyDescent="0.35">
      <c r="A1" s="4" t="s">
        <v>0</v>
      </c>
      <c r="C1" s="3"/>
      <c r="D1" s="3"/>
    </row>
    <row r="2" spans="1:12" ht="18.75" x14ac:dyDescent="0.3">
      <c r="C2" s="3"/>
      <c r="D2" s="3"/>
    </row>
    <row r="3" spans="1:12" ht="18.75" x14ac:dyDescent="0.3">
      <c r="C3" s="3" t="s">
        <v>1</v>
      </c>
      <c r="D3" s="3" t="s">
        <v>72</v>
      </c>
    </row>
    <row r="4" spans="1:12" ht="15.75" thickBot="1" x14ac:dyDescent="0.3"/>
    <row r="5" spans="1:12" ht="15.75" thickBot="1" x14ac:dyDescent="0.3">
      <c r="A5" s="241" t="s">
        <v>9</v>
      </c>
      <c r="B5" s="7" t="s">
        <v>14</v>
      </c>
      <c r="C5" s="8" t="s">
        <v>2</v>
      </c>
      <c r="D5" s="20" t="s">
        <v>3</v>
      </c>
      <c r="E5" s="8" t="s">
        <v>5</v>
      </c>
      <c r="F5" s="8" t="s">
        <v>11</v>
      </c>
      <c r="G5" s="167" t="s">
        <v>1105</v>
      </c>
      <c r="H5" s="381" t="s">
        <v>1106</v>
      </c>
      <c r="J5" t="s">
        <v>1210</v>
      </c>
      <c r="K5" s="86" t="s">
        <v>1250</v>
      </c>
      <c r="L5" t="s">
        <v>1211</v>
      </c>
    </row>
    <row r="6" spans="1:12" x14ac:dyDescent="0.25">
      <c r="A6" s="11" t="s">
        <v>4</v>
      </c>
      <c r="B6" s="25" t="s">
        <v>12</v>
      </c>
      <c r="C6" s="163" t="s">
        <v>10</v>
      </c>
      <c r="D6" s="164" t="s">
        <v>73</v>
      </c>
      <c r="E6" s="164">
        <v>32</v>
      </c>
      <c r="F6" s="165">
        <v>30.2</v>
      </c>
      <c r="G6" s="166"/>
      <c r="H6" s="386">
        <f>(F6*G6)</f>
        <v>0</v>
      </c>
      <c r="J6" t="s">
        <v>1249</v>
      </c>
      <c r="K6" s="86" t="s">
        <v>1250</v>
      </c>
      <c r="L6" t="s">
        <v>1251</v>
      </c>
    </row>
    <row r="7" spans="1:12" x14ac:dyDescent="0.25">
      <c r="A7" s="11"/>
      <c r="B7" s="25"/>
      <c r="C7" s="148" t="s">
        <v>10</v>
      </c>
      <c r="D7" s="77" t="s">
        <v>22</v>
      </c>
      <c r="E7" s="77">
        <v>23</v>
      </c>
      <c r="F7" s="149">
        <v>38.270000000000003</v>
      </c>
      <c r="G7" s="128"/>
      <c r="H7" s="387">
        <f t="shared" ref="H7:H53" si="0">(F7*G7)</f>
        <v>0</v>
      </c>
      <c r="J7" t="s">
        <v>1249</v>
      </c>
      <c r="K7" s="86" t="s">
        <v>33</v>
      </c>
      <c r="L7" t="s">
        <v>1254</v>
      </c>
    </row>
    <row r="8" spans="1:12" x14ac:dyDescent="0.25">
      <c r="A8" s="5"/>
      <c r="B8" s="25"/>
      <c r="C8" s="148" t="s">
        <v>13</v>
      </c>
      <c r="D8" s="77" t="s">
        <v>22</v>
      </c>
      <c r="E8" s="77">
        <v>2</v>
      </c>
      <c r="F8" s="149">
        <v>3.33</v>
      </c>
      <c r="G8" s="128"/>
      <c r="H8" s="387">
        <f t="shared" si="0"/>
        <v>0</v>
      </c>
      <c r="J8" t="s">
        <v>1210</v>
      </c>
      <c r="K8" s="86" t="s">
        <v>33</v>
      </c>
      <c r="L8" t="s">
        <v>1251</v>
      </c>
    </row>
    <row r="9" spans="1:12" x14ac:dyDescent="0.25">
      <c r="A9" s="9"/>
      <c r="B9" s="25"/>
      <c r="C9" s="148"/>
      <c r="D9" s="77"/>
      <c r="E9" s="77"/>
      <c r="F9" s="149"/>
      <c r="G9" s="128"/>
      <c r="H9" s="387">
        <f t="shared" si="0"/>
        <v>0</v>
      </c>
    </row>
    <row r="10" spans="1:12" x14ac:dyDescent="0.25">
      <c r="A10" s="9"/>
      <c r="B10" s="25" t="s">
        <v>34</v>
      </c>
      <c r="C10" s="148" t="s">
        <v>13</v>
      </c>
      <c r="D10" s="77" t="s">
        <v>74</v>
      </c>
      <c r="E10" s="77">
        <v>1</v>
      </c>
      <c r="F10" s="149">
        <v>1.03</v>
      </c>
      <c r="G10" s="128"/>
      <c r="H10" s="387">
        <f t="shared" si="0"/>
        <v>0</v>
      </c>
    </row>
    <row r="11" spans="1:12" x14ac:dyDescent="0.25">
      <c r="A11" s="9"/>
      <c r="B11" s="25"/>
      <c r="C11" s="148" t="s">
        <v>10</v>
      </c>
      <c r="D11" s="77" t="s">
        <v>75</v>
      </c>
      <c r="E11" s="77">
        <v>2</v>
      </c>
      <c r="F11" s="149">
        <v>4.88</v>
      </c>
      <c r="G11" s="128"/>
      <c r="H11" s="387">
        <f t="shared" si="0"/>
        <v>0</v>
      </c>
    </row>
    <row r="12" spans="1:12" x14ac:dyDescent="0.25">
      <c r="A12" s="9"/>
      <c r="B12" s="25"/>
      <c r="C12" s="148" t="s">
        <v>10</v>
      </c>
      <c r="D12" s="77" t="s">
        <v>76</v>
      </c>
      <c r="E12" s="77">
        <v>2</v>
      </c>
      <c r="F12" s="149">
        <v>1.26</v>
      </c>
      <c r="G12" s="128"/>
      <c r="H12" s="387">
        <f t="shared" si="0"/>
        <v>0</v>
      </c>
    </row>
    <row r="13" spans="1:12" x14ac:dyDescent="0.25">
      <c r="A13" s="9"/>
      <c r="B13" s="25"/>
      <c r="C13" s="148"/>
      <c r="D13" s="77"/>
      <c r="E13" s="77"/>
      <c r="F13" s="149"/>
      <c r="G13" s="128"/>
      <c r="H13" s="387">
        <f t="shared" si="0"/>
        <v>0</v>
      </c>
    </row>
    <row r="14" spans="1:12" x14ac:dyDescent="0.25">
      <c r="A14" s="9"/>
      <c r="B14" s="25"/>
      <c r="C14" s="148"/>
      <c r="D14" s="143"/>
      <c r="E14" s="77"/>
      <c r="F14" s="149"/>
      <c r="G14" s="128"/>
      <c r="H14" s="387">
        <f t="shared" si="0"/>
        <v>0</v>
      </c>
    </row>
    <row r="15" spans="1:12" ht="15.75" thickBot="1" x14ac:dyDescent="0.3">
      <c r="A15" s="6"/>
      <c r="B15" s="31"/>
      <c r="C15" s="150"/>
      <c r="D15" s="65"/>
      <c r="E15" s="77"/>
      <c r="F15" s="149"/>
      <c r="G15" s="128"/>
      <c r="H15" s="387">
        <f t="shared" si="0"/>
        <v>0</v>
      </c>
    </row>
    <row r="16" spans="1:12" x14ac:dyDescent="0.25">
      <c r="A16" s="12" t="s">
        <v>7</v>
      </c>
      <c r="B16" s="21" t="s">
        <v>12</v>
      </c>
      <c r="C16" s="148" t="s">
        <v>10</v>
      </c>
      <c r="D16" s="77" t="s">
        <v>77</v>
      </c>
      <c r="E16" s="77">
        <v>1</v>
      </c>
      <c r="F16" s="149">
        <v>2.46</v>
      </c>
      <c r="G16" s="128"/>
      <c r="H16" s="387">
        <f t="shared" si="0"/>
        <v>0</v>
      </c>
    </row>
    <row r="17" spans="1:8" x14ac:dyDescent="0.25">
      <c r="A17" s="5"/>
      <c r="B17" s="25"/>
      <c r="C17" s="148" t="s">
        <v>10</v>
      </c>
      <c r="D17" s="77" t="s">
        <v>78</v>
      </c>
      <c r="E17" s="77">
        <v>1</v>
      </c>
      <c r="F17" s="149">
        <v>2.1800000000000002</v>
      </c>
      <c r="G17" s="128"/>
      <c r="H17" s="387">
        <f t="shared" si="0"/>
        <v>0</v>
      </c>
    </row>
    <row r="18" spans="1:8" x14ac:dyDescent="0.25">
      <c r="A18" s="5"/>
      <c r="B18" s="25"/>
      <c r="C18" s="148" t="s">
        <v>10</v>
      </c>
      <c r="D18" s="77" t="s">
        <v>79</v>
      </c>
      <c r="E18" s="77">
        <v>23</v>
      </c>
      <c r="F18" s="149">
        <v>71.11</v>
      </c>
      <c r="G18" s="128"/>
      <c r="H18" s="387">
        <f t="shared" si="0"/>
        <v>0</v>
      </c>
    </row>
    <row r="19" spans="1:8" x14ac:dyDescent="0.25">
      <c r="A19" s="5"/>
      <c r="B19" s="25"/>
      <c r="C19" s="148" t="s">
        <v>10</v>
      </c>
      <c r="D19" s="77" t="s">
        <v>80</v>
      </c>
      <c r="E19" s="77">
        <v>1</v>
      </c>
      <c r="F19" s="149">
        <v>3.5</v>
      </c>
      <c r="G19" s="128"/>
      <c r="H19" s="387">
        <f t="shared" si="0"/>
        <v>0</v>
      </c>
    </row>
    <row r="20" spans="1:8" x14ac:dyDescent="0.25">
      <c r="A20" s="5"/>
      <c r="B20" s="25"/>
      <c r="C20" s="148" t="s">
        <v>10</v>
      </c>
      <c r="D20" s="77" t="s">
        <v>81</v>
      </c>
      <c r="E20" s="77">
        <v>16</v>
      </c>
      <c r="F20" s="149">
        <v>69.099999999999994</v>
      </c>
      <c r="G20" s="128"/>
      <c r="H20" s="387">
        <f t="shared" si="0"/>
        <v>0</v>
      </c>
    </row>
    <row r="21" spans="1:8" x14ac:dyDescent="0.25">
      <c r="A21" s="5"/>
      <c r="B21" s="25"/>
      <c r="C21" s="148" t="s">
        <v>10</v>
      </c>
      <c r="D21" s="77" t="s">
        <v>82</v>
      </c>
      <c r="E21" s="77">
        <v>1</v>
      </c>
      <c r="F21" s="149">
        <v>3.74</v>
      </c>
      <c r="G21" s="128"/>
      <c r="H21" s="387">
        <f t="shared" si="0"/>
        <v>0</v>
      </c>
    </row>
    <row r="22" spans="1:8" x14ac:dyDescent="0.25">
      <c r="A22" s="5"/>
      <c r="B22" s="25"/>
      <c r="C22" s="148" t="s">
        <v>10</v>
      </c>
      <c r="D22" s="77" t="s">
        <v>83</v>
      </c>
      <c r="E22" s="77">
        <v>3</v>
      </c>
      <c r="F22" s="149">
        <v>17.77</v>
      </c>
      <c r="G22" s="128"/>
      <c r="H22" s="387">
        <f t="shared" si="0"/>
        <v>0</v>
      </c>
    </row>
    <row r="23" spans="1:8" x14ac:dyDescent="0.25">
      <c r="A23" s="5"/>
      <c r="B23" s="25"/>
      <c r="C23" s="148"/>
      <c r="D23" s="77"/>
      <c r="E23" s="77"/>
      <c r="F23" s="149"/>
      <c r="G23" s="128"/>
      <c r="H23" s="387">
        <f t="shared" si="0"/>
        <v>0</v>
      </c>
    </row>
    <row r="24" spans="1:8" x14ac:dyDescent="0.25">
      <c r="A24" s="93"/>
      <c r="B24" s="84" t="s">
        <v>33</v>
      </c>
      <c r="C24" s="151" t="s">
        <v>13</v>
      </c>
      <c r="D24" s="144" t="s">
        <v>84</v>
      </c>
      <c r="E24" s="144">
        <v>1</v>
      </c>
      <c r="F24" s="152">
        <v>29.01</v>
      </c>
      <c r="G24" s="128"/>
      <c r="H24" s="387">
        <f t="shared" si="0"/>
        <v>0</v>
      </c>
    </row>
    <row r="25" spans="1:8" x14ac:dyDescent="0.25">
      <c r="A25" s="93"/>
      <c r="B25" s="84"/>
      <c r="C25" s="151" t="s">
        <v>13</v>
      </c>
      <c r="D25" s="144" t="s">
        <v>85</v>
      </c>
      <c r="E25" s="144">
        <v>2</v>
      </c>
      <c r="F25" s="152">
        <v>67.34</v>
      </c>
      <c r="G25" s="128"/>
      <c r="H25" s="387">
        <f t="shared" si="0"/>
        <v>0</v>
      </c>
    </row>
    <row r="26" spans="1:8" x14ac:dyDescent="0.25">
      <c r="A26" s="5"/>
      <c r="B26" s="25"/>
      <c r="C26" s="148"/>
      <c r="D26" s="77"/>
      <c r="E26" s="77"/>
      <c r="F26" s="149"/>
      <c r="G26" s="128"/>
      <c r="H26" s="387">
        <f t="shared" si="0"/>
        <v>0</v>
      </c>
    </row>
    <row r="27" spans="1:8" x14ac:dyDescent="0.25">
      <c r="A27" s="9"/>
      <c r="B27" s="25" t="s">
        <v>34</v>
      </c>
      <c r="C27" s="148" t="s">
        <v>10</v>
      </c>
      <c r="D27" s="77" t="s">
        <v>86</v>
      </c>
      <c r="E27" s="77">
        <v>1</v>
      </c>
      <c r="F27" s="149">
        <v>3.3</v>
      </c>
      <c r="G27" s="128"/>
      <c r="H27" s="387">
        <f t="shared" si="0"/>
        <v>0</v>
      </c>
    </row>
    <row r="28" spans="1:8" x14ac:dyDescent="0.25">
      <c r="A28" s="5"/>
      <c r="B28" s="25"/>
      <c r="C28" s="148"/>
      <c r="D28" s="77"/>
      <c r="E28" s="77"/>
      <c r="F28" s="149"/>
      <c r="G28" s="128"/>
      <c r="H28" s="387">
        <f t="shared" si="0"/>
        <v>0</v>
      </c>
    </row>
    <row r="29" spans="1:8" x14ac:dyDescent="0.25">
      <c r="A29" s="5"/>
      <c r="B29" s="25"/>
      <c r="C29" s="148"/>
      <c r="D29" s="77"/>
      <c r="E29" s="77"/>
      <c r="F29" s="149"/>
      <c r="G29" s="128"/>
      <c r="H29" s="387">
        <f t="shared" si="0"/>
        <v>0</v>
      </c>
    </row>
    <row r="30" spans="1:8" ht="15.75" thickBot="1" x14ac:dyDescent="0.3">
      <c r="A30" s="6"/>
      <c r="B30" s="31"/>
      <c r="C30" s="150"/>
      <c r="D30" s="65"/>
      <c r="E30" s="65"/>
      <c r="F30" s="153"/>
      <c r="G30" s="128"/>
      <c r="H30" s="387">
        <f t="shared" si="0"/>
        <v>0</v>
      </c>
    </row>
    <row r="31" spans="1:8" x14ac:dyDescent="0.25">
      <c r="A31" s="12" t="s">
        <v>87</v>
      </c>
      <c r="B31" s="21" t="s">
        <v>12</v>
      </c>
      <c r="C31" s="148" t="s">
        <v>10</v>
      </c>
      <c r="D31" s="77" t="s">
        <v>78</v>
      </c>
      <c r="E31" s="77">
        <v>2</v>
      </c>
      <c r="F31" s="149">
        <v>4.3499999999999996</v>
      </c>
      <c r="G31" s="128"/>
      <c r="H31" s="387">
        <f t="shared" si="0"/>
        <v>0</v>
      </c>
    </row>
    <row r="32" spans="1:8" x14ac:dyDescent="0.25">
      <c r="A32" s="36"/>
      <c r="B32" s="25"/>
      <c r="C32" s="148" t="s">
        <v>10</v>
      </c>
      <c r="D32" s="77" t="s">
        <v>88</v>
      </c>
      <c r="E32" s="77">
        <v>1</v>
      </c>
      <c r="F32" s="149">
        <v>2.23</v>
      </c>
      <c r="G32" s="128"/>
      <c r="H32" s="387">
        <f t="shared" si="0"/>
        <v>0</v>
      </c>
    </row>
    <row r="33" spans="1:8" x14ac:dyDescent="0.25">
      <c r="A33" s="1"/>
      <c r="B33" s="25"/>
      <c r="C33" s="148" t="s">
        <v>10</v>
      </c>
      <c r="D33" s="77" t="s">
        <v>79</v>
      </c>
      <c r="E33" s="77">
        <v>24</v>
      </c>
      <c r="F33" s="149">
        <v>74.2</v>
      </c>
      <c r="G33" s="128"/>
      <c r="H33" s="387">
        <f t="shared" si="0"/>
        <v>0</v>
      </c>
    </row>
    <row r="34" spans="1:8" x14ac:dyDescent="0.25">
      <c r="A34" s="5"/>
      <c r="B34" s="25"/>
      <c r="C34" s="148" t="s">
        <v>10</v>
      </c>
      <c r="D34" s="77" t="s">
        <v>89</v>
      </c>
      <c r="E34" s="77">
        <v>2</v>
      </c>
      <c r="F34" s="149">
        <v>6.8</v>
      </c>
      <c r="G34" s="128"/>
      <c r="H34" s="387">
        <f t="shared" si="0"/>
        <v>0</v>
      </c>
    </row>
    <row r="35" spans="1:8" x14ac:dyDescent="0.25">
      <c r="A35" s="5"/>
      <c r="B35" s="25"/>
      <c r="C35" s="148" t="s">
        <v>10</v>
      </c>
      <c r="D35" s="77" t="s">
        <v>90</v>
      </c>
      <c r="E35" s="77">
        <v>2</v>
      </c>
      <c r="F35" s="149">
        <v>4.7300000000000004</v>
      </c>
      <c r="G35" s="128"/>
      <c r="H35" s="387">
        <f t="shared" si="0"/>
        <v>0</v>
      </c>
    </row>
    <row r="36" spans="1:8" x14ac:dyDescent="0.25">
      <c r="A36" s="5"/>
      <c r="B36" s="25"/>
      <c r="C36" s="148" t="s">
        <v>10</v>
      </c>
      <c r="D36" s="77" t="s">
        <v>91</v>
      </c>
      <c r="E36" s="77">
        <v>15</v>
      </c>
      <c r="F36" s="149">
        <v>64.78</v>
      </c>
      <c r="G36" s="128"/>
      <c r="H36" s="387">
        <f t="shared" si="0"/>
        <v>0</v>
      </c>
    </row>
    <row r="37" spans="1:8" x14ac:dyDescent="0.25">
      <c r="A37" s="5"/>
      <c r="B37" s="25"/>
      <c r="C37" s="148" t="s">
        <v>10</v>
      </c>
      <c r="D37" s="77" t="s">
        <v>92</v>
      </c>
      <c r="E37" s="77">
        <v>2</v>
      </c>
      <c r="F37" s="149">
        <v>5.72</v>
      </c>
      <c r="G37" s="128"/>
      <c r="H37" s="387">
        <f t="shared" si="0"/>
        <v>0</v>
      </c>
    </row>
    <row r="38" spans="1:8" x14ac:dyDescent="0.25">
      <c r="A38" s="9"/>
      <c r="B38" s="25"/>
      <c r="C38" s="148"/>
      <c r="D38" s="77"/>
      <c r="E38" s="77"/>
      <c r="F38" s="149"/>
      <c r="G38" s="128"/>
      <c r="H38" s="387">
        <f t="shared" si="0"/>
        <v>0</v>
      </c>
    </row>
    <row r="39" spans="1:8" x14ac:dyDescent="0.25">
      <c r="A39" s="5"/>
      <c r="B39" s="25"/>
      <c r="C39" s="148"/>
      <c r="D39" s="77"/>
      <c r="E39" s="77"/>
      <c r="F39" s="149"/>
      <c r="G39" s="128"/>
      <c r="H39" s="387">
        <f t="shared" si="0"/>
        <v>0</v>
      </c>
    </row>
    <row r="40" spans="1:8" ht="15.75" thickBot="1" x14ac:dyDescent="0.3">
      <c r="A40" s="6"/>
      <c r="B40" s="31"/>
      <c r="C40" s="148"/>
      <c r="D40" s="77"/>
      <c r="E40" s="77"/>
      <c r="F40" s="149"/>
      <c r="G40" s="128"/>
      <c r="H40" s="387">
        <f t="shared" si="0"/>
        <v>0</v>
      </c>
    </row>
    <row r="41" spans="1:8" x14ac:dyDescent="0.25">
      <c r="A41" s="12" t="s">
        <v>8</v>
      </c>
      <c r="B41" s="21" t="s">
        <v>12</v>
      </c>
      <c r="C41" s="148" t="s">
        <v>10</v>
      </c>
      <c r="D41" s="77" t="s">
        <v>93</v>
      </c>
      <c r="E41" s="77">
        <v>22</v>
      </c>
      <c r="F41" s="149">
        <v>10.029999999999999</v>
      </c>
      <c r="G41" s="128"/>
      <c r="H41" s="387">
        <f t="shared" si="0"/>
        <v>0</v>
      </c>
    </row>
    <row r="42" spans="1:8" x14ac:dyDescent="0.25">
      <c r="A42" s="5"/>
      <c r="B42" s="39"/>
      <c r="C42" s="148" t="s">
        <v>10</v>
      </c>
      <c r="D42" s="77" t="s">
        <v>94</v>
      </c>
      <c r="E42" s="77">
        <v>1</v>
      </c>
      <c r="F42" s="149">
        <v>0.91</v>
      </c>
      <c r="G42" s="128"/>
      <c r="H42" s="387">
        <f t="shared" si="0"/>
        <v>0</v>
      </c>
    </row>
    <row r="43" spans="1:8" x14ac:dyDescent="0.25">
      <c r="A43" s="5"/>
      <c r="B43" s="39"/>
      <c r="C43" s="148" t="s">
        <v>10</v>
      </c>
      <c r="D43" s="77" t="s">
        <v>95</v>
      </c>
      <c r="E43" s="77">
        <v>2</v>
      </c>
      <c r="F43" s="149">
        <v>1.97</v>
      </c>
      <c r="G43" s="128"/>
      <c r="H43" s="387">
        <f t="shared" si="0"/>
        <v>0</v>
      </c>
    </row>
    <row r="44" spans="1:8" x14ac:dyDescent="0.25">
      <c r="A44" s="5"/>
      <c r="B44" s="25"/>
      <c r="C44" s="148" t="s">
        <v>10</v>
      </c>
      <c r="D44" s="77" t="s">
        <v>96</v>
      </c>
      <c r="E44" s="77">
        <v>2</v>
      </c>
      <c r="F44" s="149">
        <v>3.91</v>
      </c>
      <c r="G44" s="128"/>
      <c r="H44" s="387">
        <f t="shared" si="0"/>
        <v>0</v>
      </c>
    </row>
    <row r="45" spans="1:8" x14ac:dyDescent="0.25">
      <c r="A45" s="5"/>
      <c r="B45" s="39"/>
      <c r="C45" s="148" t="s">
        <v>10</v>
      </c>
      <c r="D45" s="77" t="s">
        <v>97</v>
      </c>
      <c r="E45" s="77">
        <v>4</v>
      </c>
      <c r="F45" s="149">
        <v>4.96</v>
      </c>
      <c r="G45" s="128"/>
      <c r="H45" s="387">
        <f t="shared" si="0"/>
        <v>0</v>
      </c>
    </row>
    <row r="46" spans="1:8" x14ac:dyDescent="0.25">
      <c r="A46" s="5"/>
      <c r="B46" s="39"/>
      <c r="C46" s="148" t="s">
        <v>10</v>
      </c>
      <c r="D46" s="77" t="s">
        <v>98</v>
      </c>
      <c r="E46" s="77">
        <v>1</v>
      </c>
      <c r="F46" s="149">
        <v>1.59</v>
      </c>
      <c r="G46" s="128"/>
      <c r="H46" s="387">
        <f t="shared" si="0"/>
        <v>0</v>
      </c>
    </row>
    <row r="47" spans="1:8" x14ac:dyDescent="0.25">
      <c r="A47" s="5"/>
      <c r="B47" s="39"/>
      <c r="C47" s="148" t="s">
        <v>10</v>
      </c>
      <c r="D47" s="77" t="s">
        <v>64</v>
      </c>
      <c r="E47" s="77">
        <v>8</v>
      </c>
      <c r="F47" s="149">
        <v>19.28</v>
      </c>
      <c r="G47" s="128"/>
      <c r="H47" s="387">
        <f t="shared" si="0"/>
        <v>0</v>
      </c>
    </row>
    <row r="48" spans="1:8" x14ac:dyDescent="0.25">
      <c r="A48" s="5"/>
      <c r="B48" s="39"/>
      <c r="C48" s="148" t="s">
        <v>10</v>
      </c>
      <c r="D48" s="77" t="s">
        <v>99</v>
      </c>
      <c r="E48" s="77">
        <v>1</v>
      </c>
      <c r="F48" s="149">
        <v>2.11</v>
      </c>
      <c r="G48" s="128"/>
      <c r="H48" s="387">
        <f t="shared" si="0"/>
        <v>0</v>
      </c>
    </row>
    <row r="49" spans="1:8" x14ac:dyDescent="0.25">
      <c r="A49" s="5"/>
      <c r="B49" s="39"/>
      <c r="C49" s="148" t="s">
        <v>10</v>
      </c>
      <c r="D49" s="77" t="s">
        <v>100</v>
      </c>
      <c r="E49" s="77">
        <v>1</v>
      </c>
      <c r="F49" s="149">
        <v>3.64</v>
      </c>
      <c r="G49" s="128"/>
      <c r="H49" s="387">
        <f t="shared" si="0"/>
        <v>0</v>
      </c>
    </row>
    <row r="50" spans="1:8" x14ac:dyDescent="0.25">
      <c r="A50" s="5"/>
      <c r="B50" s="39"/>
      <c r="C50" s="148" t="s">
        <v>10</v>
      </c>
      <c r="D50" s="77" t="s">
        <v>89</v>
      </c>
      <c r="E50" s="77">
        <v>2</v>
      </c>
      <c r="F50" s="149">
        <v>6.8</v>
      </c>
      <c r="G50" s="128"/>
      <c r="H50" s="387">
        <f t="shared" si="0"/>
        <v>0</v>
      </c>
    </row>
    <row r="51" spans="1:8" x14ac:dyDescent="0.25">
      <c r="A51" s="5"/>
      <c r="B51" s="39"/>
      <c r="C51" s="148" t="s">
        <v>10</v>
      </c>
      <c r="D51" s="77" t="s">
        <v>101</v>
      </c>
      <c r="E51" s="77">
        <v>3</v>
      </c>
      <c r="F51" s="149">
        <v>6.81</v>
      </c>
      <c r="G51" s="128"/>
      <c r="H51" s="387">
        <f t="shared" si="0"/>
        <v>0</v>
      </c>
    </row>
    <row r="52" spans="1:8" x14ac:dyDescent="0.25">
      <c r="A52" s="5"/>
      <c r="B52" s="39"/>
      <c r="C52" s="148"/>
      <c r="D52" s="77"/>
      <c r="E52" s="77"/>
      <c r="F52" s="149"/>
      <c r="G52" s="128"/>
      <c r="H52" s="387">
        <f t="shared" si="0"/>
        <v>0</v>
      </c>
    </row>
    <row r="53" spans="1:8" ht="15.75" thickBot="1" x14ac:dyDescent="0.3">
      <c r="A53" s="5"/>
      <c r="B53" s="25"/>
      <c r="C53" s="190"/>
      <c r="D53" s="56"/>
      <c r="E53" s="56"/>
      <c r="F53" s="191"/>
      <c r="G53" s="171"/>
      <c r="H53" s="388">
        <f t="shared" si="0"/>
        <v>0</v>
      </c>
    </row>
    <row r="54" spans="1:8" ht="15.75" thickBot="1" x14ac:dyDescent="0.3">
      <c r="A54" s="174"/>
      <c r="B54" s="175" t="s">
        <v>1282</v>
      </c>
      <c r="C54" s="175"/>
      <c r="D54" s="175"/>
      <c r="E54" s="175"/>
      <c r="F54" s="176"/>
      <c r="G54" s="199"/>
      <c r="H54" s="391"/>
    </row>
    <row r="55" spans="1:8" ht="15.75" thickBot="1" x14ac:dyDescent="0.3">
      <c r="A55" s="182"/>
      <c r="B55" s="183" t="s">
        <v>6</v>
      </c>
      <c r="C55" s="184"/>
      <c r="D55" s="183"/>
      <c r="E55" s="185"/>
      <c r="F55" s="184"/>
      <c r="G55" s="189"/>
      <c r="H55" s="385">
        <f>SUM(H6:H54)</f>
        <v>0</v>
      </c>
    </row>
  </sheetData>
  <sheetProtection algorithmName="SHA-512" hashValue="93E1PJOmlUEzSqsFI+mSHprps9iZSydM0Ii6sbu5clFEvbOspHwQISW1NXeYv7uv78+V5Cwzvb8fLqqTkNzLcQ==" saltValue="TjiJKjDo9JLtg0xCmYI7hg==" spinCount="100000" sheet="1" objects="1" scenarios="1" formatCells="0"/>
  <autoFilter ref="A5:H5"/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L19" sqref="L19"/>
    </sheetView>
  </sheetViews>
  <sheetFormatPr baseColWidth="10" defaultRowHeight="15" x14ac:dyDescent="0.25"/>
  <cols>
    <col min="1" max="1" width="14.28515625" customWidth="1"/>
    <col min="2" max="2" width="13.14062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5.7109375" style="94" customWidth="1"/>
    <col min="8" max="8" width="15.7109375" style="380" customWidth="1"/>
  </cols>
  <sheetData>
    <row r="1" spans="1:12" ht="23.25" x14ac:dyDescent="0.35">
      <c r="A1" s="4" t="s">
        <v>0</v>
      </c>
      <c r="C1" s="3"/>
      <c r="D1" s="3"/>
    </row>
    <row r="2" spans="1:12" ht="18.75" x14ac:dyDescent="0.3">
      <c r="C2" s="3"/>
      <c r="D2" s="3"/>
    </row>
    <row r="3" spans="1:12" ht="18.75" x14ac:dyDescent="0.3">
      <c r="C3" s="3" t="s">
        <v>1</v>
      </c>
      <c r="D3" s="3" t="s">
        <v>102</v>
      </c>
    </row>
    <row r="4" spans="1:12" ht="15.75" thickBot="1" x14ac:dyDescent="0.3"/>
    <row r="5" spans="1:12" ht="15.75" thickBot="1" x14ac:dyDescent="0.3">
      <c r="A5" s="241" t="s">
        <v>9</v>
      </c>
      <c r="B5" s="7" t="s">
        <v>14</v>
      </c>
      <c r="C5" s="45" t="s">
        <v>2</v>
      </c>
      <c r="D5" s="129" t="s">
        <v>3</v>
      </c>
      <c r="E5" s="45" t="s">
        <v>5</v>
      </c>
      <c r="F5" s="74" t="s">
        <v>11</v>
      </c>
      <c r="G5" s="95" t="s">
        <v>1105</v>
      </c>
      <c r="H5" s="381" t="s">
        <v>1106</v>
      </c>
      <c r="J5" s="47" t="s">
        <v>1210</v>
      </c>
      <c r="K5" s="47" t="s">
        <v>1250</v>
      </c>
      <c r="L5" s="47" t="s">
        <v>1211</v>
      </c>
    </row>
    <row r="6" spans="1:12" x14ac:dyDescent="0.25">
      <c r="A6" s="11" t="s">
        <v>4</v>
      </c>
      <c r="B6" s="41" t="s">
        <v>12</v>
      </c>
      <c r="C6" s="145" t="s">
        <v>10</v>
      </c>
      <c r="D6" s="146" t="s">
        <v>103</v>
      </c>
      <c r="E6" s="146">
        <v>26</v>
      </c>
      <c r="F6" s="147">
        <v>45.3</v>
      </c>
      <c r="G6" s="155"/>
      <c r="H6" s="387">
        <f>(F6*G6)</f>
        <v>0</v>
      </c>
      <c r="J6" s="47" t="s">
        <v>1249</v>
      </c>
      <c r="K6" s="47" t="s">
        <v>1250</v>
      </c>
      <c r="L6" s="47" t="s">
        <v>1211</v>
      </c>
    </row>
    <row r="7" spans="1:12" x14ac:dyDescent="0.25">
      <c r="A7" s="11"/>
      <c r="B7" s="1" t="s">
        <v>104</v>
      </c>
      <c r="C7" s="148" t="s">
        <v>13</v>
      </c>
      <c r="D7" s="77" t="s">
        <v>103</v>
      </c>
      <c r="E7" s="77">
        <v>2</v>
      </c>
      <c r="F7" s="149">
        <v>3.48</v>
      </c>
      <c r="G7" s="156"/>
      <c r="H7" s="387">
        <f t="shared" ref="H7:H69" si="0">(F7*G7)</f>
        <v>0</v>
      </c>
      <c r="J7" s="47" t="s">
        <v>1249</v>
      </c>
      <c r="K7" s="47" t="s">
        <v>33</v>
      </c>
      <c r="L7" s="47" t="s">
        <v>1211</v>
      </c>
    </row>
    <row r="8" spans="1:12" x14ac:dyDescent="0.25">
      <c r="A8" s="5"/>
      <c r="B8" s="1"/>
      <c r="C8" s="148" t="s">
        <v>10</v>
      </c>
      <c r="D8" s="77" t="s">
        <v>105</v>
      </c>
      <c r="E8" s="77">
        <v>1</v>
      </c>
      <c r="F8" s="149">
        <v>2.65</v>
      </c>
      <c r="G8" s="156"/>
      <c r="H8" s="387">
        <f t="shared" si="0"/>
        <v>0</v>
      </c>
    </row>
    <row r="9" spans="1:12" x14ac:dyDescent="0.25">
      <c r="A9" s="5"/>
      <c r="B9" s="1"/>
      <c r="C9" s="148" t="s">
        <v>13</v>
      </c>
      <c r="D9" s="77" t="s">
        <v>106</v>
      </c>
      <c r="E9" s="77">
        <v>1</v>
      </c>
      <c r="F9" s="149">
        <v>2.84</v>
      </c>
      <c r="G9" s="156"/>
      <c r="H9" s="387">
        <f t="shared" si="0"/>
        <v>0</v>
      </c>
    </row>
    <row r="10" spans="1:12" x14ac:dyDescent="0.25">
      <c r="A10" s="5"/>
      <c r="B10" s="1"/>
      <c r="C10" s="148" t="s">
        <v>10</v>
      </c>
      <c r="D10" s="77" t="s">
        <v>107</v>
      </c>
      <c r="E10" s="77">
        <v>28</v>
      </c>
      <c r="F10" s="149">
        <v>26.77</v>
      </c>
      <c r="G10" s="156"/>
      <c r="H10" s="387">
        <f t="shared" si="0"/>
        <v>0</v>
      </c>
    </row>
    <row r="11" spans="1:12" x14ac:dyDescent="0.25">
      <c r="A11" s="5"/>
      <c r="B11" s="1"/>
      <c r="C11" s="148"/>
      <c r="D11" s="77"/>
      <c r="E11" s="77"/>
      <c r="F11" s="149"/>
      <c r="G11" s="156"/>
      <c r="H11" s="387">
        <f t="shared" si="0"/>
        <v>0</v>
      </c>
    </row>
    <row r="12" spans="1:12" x14ac:dyDescent="0.25">
      <c r="A12" s="9"/>
      <c r="B12" s="1" t="s">
        <v>17</v>
      </c>
      <c r="C12" s="148" t="s">
        <v>10</v>
      </c>
      <c r="D12" s="77" t="s">
        <v>36</v>
      </c>
      <c r="E12" s="77">
        <v>1</v>
      </c>
      <c r="F12" s="149">
        <v>2.4300000000000002</v>
      </c>
      <c r="G12" s="156"/>
      <c r="H12" s="387">
        <f t="shared" si="0"/>
        <v>0</v>
      </c>
    </row>
    <row r="13" spans="1:12" x14ac:dyDescent="0.25">
      <c r="A13" s="9"/>
      <c r="B13" s="1"/>
      <c r="C13" s="148" t="s">
        <v>10</v>
      </c>
      <c r="D13" s="77" t="s">
        <v>108</v>
      </c>
      <c r="E13" s="77">
        <v>1</v>
      </c>
      <c r="F13" s="149">
        <v>2.15</v>
      </c>
      <c r="G13" s="156"/>
      <c r="H13" s="387">
        <f t="shared" si="0"/>
        <v>0</v>
      </c>
    </row>
    <row r="14" spans="1:12" x14ac:dyDescent="0.25">
      <c r="A14" s="9"/>
      <c r="B14" s="1"/>
      <c r="C14" s="148"/>
      <c r="D14" s="77"/>
      <c r="E14" s="77"/>
      <c r="F14" s="149"/>
      <c r="G14" s="156"/>
      <c r="H14" s="387">
        <f t="shared" si="0"/>
        <v>0</v>
      </c>
    </row>
    <row r="15" spans="1:12" x14ac:dyDescent="0.25">
      <c r="A15" s="9"/>
      <c r="B15" s="1" t="s">
        <v>34</v>
      </c>
      <c r="C15" s="148" t="s">
        <v>10</v>
      </c>
      <c r="D15" s="143" t="s">
        <v>52</v>
      </c>
      <c r="E15" s="77">
        <v>2</v>
      </c>
      <c r="F15" s="149">
        <v>1.26</v>
      </c>
      <c r="G15" s="156"/>
      <c r="H15" s="387">
        <f t="shared" si="0"/>
        <v>0</v>
      </c>
    </row>
    <row r="16" spans="1:12" x14ac:dyDescent="0.25">
      <c r="A16" s="5"/>
      <c r="B16" s="1"/>
      <c r="C16" s="148" t="s">
        <v>13</v>
      </c>
      <c r="D16" s="77" t="s">
        <v>74</v>
      </c>
      <c r="E16" s="77">
        <v>1</v>
      </c>
      <c r="F16" s="149">
        <v>1.03</v>
      </c>
      <c r="G16" s="156"/>
      <c r="H16" s="387">
        <f t="shared" si="0"/>
        <v>0</v>
      </c>
    </row>
    <row r="17" spans="1:8" x14ac:dyDescent="0.25">
      <c r="A17" s="93"/>
      <c r="B17" s="83" t="s">
        <v>109</v>
      </c>
      <c r="C17" s="151" t="s">
        <v>10</v>
      </c>
      <c r="D17" s="158"/>
      <c r="E17" s="144">
        <v>1</v>
      </c>
      <c r="F17" s="152">
        <v>230.16</v>
      </c>
      <c r="G17" s="156"/>
      <c r="H17" s="387">
        <f t="shared" si="0"/>
        <v>0</v>
      </c>
    </row>
    <row r="18" spans="1:8" ht="15.75" thickBot="1" x14ac:dyDescent="0.3">
      <c r="A18" s="6"/>
      <c r="B18" s="2"/>
      <c r="C18" s="150"/>
      <c r="D18" s="65"/>
      <c r="E18" s="77"/>
      <c r="F18" s="149"/>
      <c r="G18" s="156"/>
      <c r="H18" s="387">
        <f t="shared" si="0"/>
        <v>0</v>
      </c>
    </row>
    <row r="19" spans="1:8" x14ac:dyDescent="0.25">
      <c r="A19" s="12" t="s">
        <v>7</v>
      </c>
      <c r="B19" s="41" t="s">
        <v>12</v>
      </c>
      <c r="C19" s="148" t="s">
        <v>10</v>
      </c>
      <c r="D19" s="77" t="s">
        <v>110</v>
      </c>
      <c r="E19" s="77">
        <v>16</v>
      </c>
      <c r="F19" s="149">
        <v>72.319999999999993</v>
      </c>
      <c r="G19" s="156"/>
      <c r="H19" s="387">
        <f t="shared" si="0"/>
        <v>0</v>
      </c>
    </row>
    <row r="20" spans="1:8" x14ac:dyDescent="0.25">
      <c r="A20" s="5"/>
      <c r="B20" s="1"/>
      <c r="C20" s="148" t="s">
        <v>10</v>
      </c>
      <c r="D20" s="77" t="s">
        <v>111</v>
      </c>
      <c r="E20" s="77">
        <v>28</v>
      </c>
      <c r="F20" s="149">
        <v>88.77</v>
      </c>
      <c r="G20" s="156"/>
      <c r="H20" s="387">
        <f t="shared" si="0"/>
        <v>0</v>
      </c>
    </row>
    <row r="21" spans="1:8" x14ac:dyDescent="0.25">
      <c r="A21" s="5"/>
      <c r="B21" s="1"/>
      <c r="C21" s="148" t="s">
        <v>10</v>
      </c>
      <c r="D21" s="77" t="s">
        <v>112</v>
      </c>
      <c r="E21" s="77">
        <v>4</v>
      </c>
      <c r="F21" s="149">
        <v>18.02</v>
      </c>
      <c r="G21" s="156"/>
      <c r="H21" s="387">
        <f t="shared" si="0"/>
        <v>0</v>
      </c>
    </row>
    <row r="22" spans="1:8" x14ac:dyDescent="0.25">
      <c r="A22" s="5"/>
      <c r="B22" s="1"/>
      <c r="C22" s="148"/>
      <c r="D22" s="77"/>
      <c r="E22" s="77"/>
      <c r="F22" s="149"/>
      <c r="G22" s="156"/>
      <c r="H22" s="387">
        <f t="shared" si="0"/>
        <v>0</v>
      </c>
    </row>
    <row r="23" spans="1:8" x14ac:dyDescent="0.25">
      <c r="A23" s="5"/>
      <c r="B23" s="1" t="s">
        <v>44</v>
      </c>
      <c r="C23" s="148" t="s">
        <v>10</v>
      </c>
      <c r="D23" s="77" t="s">
        <v>113</v>
      </c>
      <c r="E23" s="77">
        <v>2</v>
      </c>
      <c r="F23" s="149">
        <v>4.43</v>
      </c>
      <c r="G23" s="156"/>
      <c r="H23" s="387">
        <f t="shared" si="0"/>
        <v>0</v>
      </c>
    </row>
    <row r="24" spans="1:8" x14ac:dyDescent="0.25">
      <c r="A24" s="5"/>
      <c r="B24" s="1"/>
      <c r="C24" s="148"/>
      <c r="D24" s="77"/>
      <c r="E24" s="77"/>
      <c r="F24" s="149"/>
      <c r="G24" s="156"/>
      <c r="H24" s="387">
        <f t="shared" si="0"/>
        <v>0</v>
      </c>
    </row>
    <row r="25" spans="1:8" x14ac:dyDescent="0.25">
      <c r="A25" s="9"/>
      <c r="B25" s="1" t="s">
        <v>17</v>
      </c>
      <c r="C25" s="148" t="s">
        <v>10</v>
      </c>
      <c r="D25" s="77" t="s">
        <v>36</v>
      </c>
      <c r="E25" s="77">
        <v>2</v>
      </c>
      <c r="F25" s="149">
        <v>4.8600000000000003</v>
      </c>
      <c r="G25" s="156"/>
      <c r="H25" s="387">
        <f t="shared" si="0"/>
        <v>0</v>
      </c>
    </row>
    <row r="26" spans="1:8" x14ac:dyDescent="0.25">
      <c r="A26" s="5"/>
      <c r="B26" s="1"/>
      <c r="C26" s="148" t="s">
        <v>10</v>
      </c>
      <c r="D26" s="77" t="s">
        <v>114</v>
      </c>
      <c r="E26" s="77">
        <v>1</v>
      </c>
      <c r="F26" s="149">
        <v>4.92</v>
      </c>
      <c r="G26" s="156"/>
      <c r="H26" s="387">
        <f t="shared" si="0"/>
        <v>0</v>
      </c>
    </row>
    <row r="27" spans="1:8" x14ac:dyDescent="0.25">
      <c r="A27" s="5"/>
      <c r="B27" s="1"/>
      <c r="C27" s="148"/>
      <c r="D27" s="77"/>
      <c r="E27" s="77"/>
      <c r="F27" s="149"/>
      <c r="G27" s="156"/>
      <c r="H27" s="387">
        <f t="shared" si="0"/>
        <v>0</v>
      </c>
    </row>
    <row r="28" spans="1:8" x14ac:dyDescent="0.25">
      <c r="A28" s="5"/>
      <c r="B28" s="1" t="s">
        <v>34</v>
      </c>
      <c r="C28" s="148" t="s">
        <v>10</v>
      </c>
      <c r="D28" s="77" t="s">
        <v>115</v>
      </c>
      <c r="E28" s="77">
        <v>2</v>
      </c>
      <c r="F28" s="149">
        <v>6.26</v>
      </c>
      <c r="G28" s="156"/>
      <c r="H28" s="387">
        <f t="shared" si="0"/>
        <v>0</v>
      </c>
    </row>
    <row r="29" spans="1:8" x14ac:dyDescent="0.25">
      <c r="A29" s="5"/>
      <c r="B29" s="1"/>
      <c r="C29" s="148" t="s">
        <v>10</v>
      </c>
      <c r="D29" s="143" t="s">
        <v>116</v>
      </c>
      <c r="E29" s="77">
        <v>1</v>
      </c>
      <c r="F29" s="149">
        <v>0.97</v>
      </c>
      <c r="G29" s="156"/>
      <c r="H29" s="387">
        <f t="shared" si="0"/>
        <v>0</v>
      </c>
    </row>
    <row r="30" spans="1:8" x14ac:dyDescent="0.25">
      <c r="A30" s="5"/>
      <c r="B30" s="1"/>
      <c r="C30" s="148" t="s">
        <v>10</v>
      </c>
      <c r="D30" s="143" t="s">
        <v>117</v>
      </c>
      <c r="E30" s="77">
        <v>1</v>
      </c>
      <c r="F30" s="149">
        <v>2.67</v>
      </c>
      <c r="G30" s="156"/>
      <c r="H30" s="387">
        <f t="shared" si="0"/>
        <v>0</v>
      </c>
    </row>
    <row r="31" spans="1:8" x14ac:dyDescent="0.25">
      <c r="A31" s="5"/>
      <c r="B31" s="1"/>
      <c r="C31" s="148" t="s">
        <v>10</v>
      </c>
      <c r="D31" s="143" t="s">
        <v>53</v>
      </c>
      <c r="E31" s="77">
        <v>1</v>
      </c>
      <c r="F31" s="149">
        <v>1.74</v>
      </c>
      <c r="G31" s="156"/>
      <c r="H31" s="387">
        <f t="shared" si="0"/>
        <v>0</v>
      </c>
    </row>
    <row r="32" spans="1:8" x14ac:dyDescent="0.25">
      <c r="A32" s="5"/>
      <c r="B32" s="1"/>
      <c r="C32" s="148" t="s">
        <v>13</v>
      </c>
      <c r="D32" s="143" t="s">
        <v>118</v>
      </c>
      <c r="E32" s="77">
        <v>1</v>
      </c>
      <c r="F32" s="149">
        <v>0.93</v>
      </c>
      <c r="G32" s="156"/>
      <c r="H32" s="387">
        <f t="shared" si="0"/>
        <v>0</v>
      </c>
    </row>
    <row r="33" spans="1:8" ht="15.75" thickBot="1" x14ac:dyDescent="0.3">
      <c r="A33" s="6"/>
      <c r="B33" s="2"/>
      <c r="C33" s="150"/>
      <c r="D33" s="65"/>
      <c r="E33" s="65"/>
      <c r="F33" s="153"/>
      <c r="G33" s="157"/>
      <c r="H33" s="387">
        <f t="shared" si="0"/>
        <v>0</v>
      </c>
    </row>
    <row r="34" spans="1:8" x14ac:dyDescent="0.25">
      <c r="A34" s="12" t="s">
        <v>87</v>
      </c>
      <c r="B34" s="41" t="s">
        <v>12</v>
      </c>
      <c r="C34" s="148" t="s">
        <v>10</v>
      </c>
      <c r="D34" s="77" t="s">
        <v>111</v>
      </c>
      <c r="E34" s="77">
        <v>30</v>
      </c>
      <c r="F34" s="149">
        <v>95.11</v>
      </c>
      <c r="G34" s="156"/>
      <c r="H34" s="387">
        <f t="shared" si="0"/>
        <v>0</v>
      </c>
    </row>
    <row r="35" spans="1:8" x14ac:dyDescent="0.25">
      <c r="A35" s="1"/>
      <c r="B35" s="1"/>
      <c r="C35" s="148" t="s">
        <v>10</v>
      </c>
      <c r="D35" s="77" t="s">
        <v>119</v>
      </c>
      <c r="E35" s="77">
        <v>1</v>
      </c>
      <c r="F35" s="149">
        <v>3.75</v>
      </c>
      <c r="G35" s="156"/>
      <c r="H35" s="387">
        <f t="shared" si="0"/>
        <v>0</v>
      </c>
    </row>
    <row r="36" spans="1:8" x14ac:dyDescent="0.25">
      <c r="A36" s="5"/>
      <c r="B36" s="1"/>
      <c r="C36" s="148" t="s">
        <v>10</v>
      </c>
      <c r="D36" s="77" t="s">
        <v>120</v>
      </c>
      <c r="E36" s="77">
        <v>1</v>
      </c>
      <c r="F36" s="149">
        <v>3.65</v>
      </c>
      <c r="G36" s="156"/>
      <c r="H36" s="387">
        <f t="shared" si="0"/>
        <v>0</v>
      </c>
    </row>
    <row r="37" spans="1:8" x14ac:dyDescent="0.25">
      <c r="A37" s="5"/>
      <c r="B37" s="1"/>
      <c r="C37" s="148" t="s">
        <v>10</v>
      </c>
      <c r="D37" s="77" t="s">
        <v>121</v>
      </c>
      <c r="E37" s="77">
        <v>1</v>
      </c>
      <c r="F37" s="149">
        <v>4.3899999999999997</v>
      </c>
      <c r="G37" s="156"/>
      <c r="H37" s="387">
        <f t="shared" si="0"/>
        <v>0</v>
      </c>
    </row>
    <row r="38" spans="1:8" x14ac:dyDescent="0.25">
      <c r="A38" s="5"/>
      <c r="B38" s="1"/>
      <c r="C38" s="148" t="s">
        <v>10</v>
      </c>
      <c r="D38" s="77" t="s">
        <v>110</v>
      </c>
      <c r="E38" s="77">
        <v>14</v>
      </c>
      <c r="F38" s="149">
        <v>63.28</v>
      </c>
      <c r="G38" s="156"/>
      <c r="H38" s="387">
        <f t="shared" si="0"/>
        <v>0</v>
      </c>
    </row>
    <row r="39" spans="1:8" x14ac:dyDescent="0.25">
      <c r="A39" s="5"/>
      <c r="B39" s="1"/>
      <c r="C39" s="148" t="s">
        <v>10</v>
      </c>
      <c r="D39" s="77" t="s">
        <v>112</v>
      </c>
      <c r="E39" s="77">
        <v>4</v>
      </c>
      <c r="F39" s="149">
        <v>18.02</v>
      </c>
      <c r="G39" s="156"/>
      <c r="H39" s="387">
        <f t="shared" si="0"/>
        <v>0</v>
      </c>
    </row>
    <row r="40" spans="1:8" x14ac:dyDescent="0.25">
      <c r="A40" s="5"/>
      <c r="B40" s="1"/>
      <c r="C40" s="148" t="s">
        <v>10</v>
      </c>
      <c r="D40" s="77" t="s">
        <v>122</v>
      </c>
      <c r="E40" s="77">
        <v>1</v>
      </c>
      <c r="F40" s="149">
        <v>4.47</v>
      </c>
      <c r="G40" s="156"/>
      <c r="H40" s="387">
        <f t="shared" si="0"/>
        <v>0</v>
      </c>
    </row>
    <row r="41" spans="1:8" x14ac:dyDescent="0.25">
      <c r="A41" s="9"/>
      <c r="B41" s="1"/>
      <c r="C41" s="148"/>
      <c r="D41" s="77"/>
      <c r="E41" s="77"/>
      <c r="F41" s="149"/>
      <c r="G41" s="156"/>
      <c r="H41" s="387">
        <f t="shared" si="0"/>
        <v>0</v>
      </c>
    </row>
    <row r="42" spans="1:8" x14ac:dyDescent="0.25">
      <c r="A42" s="5"/>
      <c r="B42" s="1" t="s">
        <v>16</v>
      </c>
      <c r="C42" s="148" t="s">
        <v>10</v>
      </c>
      <c r="D42" s="77" t="s">
        <v>123</v>
      </c>
      <c r="E42" s="77">
        <v>1</v>
      </c>
      <c r="F42" s="149">
        <v>5.96</v>
      </c>
      <c r="G42" s="156"/>
      <c r="H42" s="387">
        <f t="shared" si="0"/>
        <v>0</v>
      </c>
    </row>
    <row r="43" spans="1:8" x14ac:dyDescent="0.25">
      <c r="A43" s="5"/>
      <c r="B43" s="1"/>
      <c r="C43" s="148" t="s">
        <v>10</v>
      </c>
      <c r="D43" s="77" t="s">
        <v>36</v>
      </c>
      <c r="E43" s="77">
        <v>2</v>
      </c>
      <c r="F43" s="149">
        <v>4.8600000000000003</v>
      </c>
      <c r="G43" s="156"/>
      <c r="H43" s="387">
        <f t="shared" si="0"/>
        <v>0</v>
      </c>
    </row>
    <row r="44" spans="1:8" x14ac:dyDescent="0.25">
      <c r="A44" s="5"/>
      <c r="B44" s="1"/>
      <c r="C44" s="148" t="s">
        <v>10</v>
      </c>
      <c r="D44" s="77" t="s">
        <v>114</v>
      </c>
      <c r="E44" s="77">
        <v>1</v>
      </c>
      <c r="F44" s="149">
        <v>4.92</v>
      </c>
      <c r="G44" s="156"/>
      <c r="H44" s="387">
        <f t="shared" si="0"/>
        <v>0</v>
      </c>
    </row>
    <row r="45" spans="1:8" x14ac:dyDescent="0.25">
      <c r="A45" s="5"/>
      <c r="B45" s="1"/>
      <c r="C45" s="148"/>
      <c r="D45" s="77"/>
      <c r="E45" s="77"/>
      <c r="F45" s="149"/>
      <c r="G45" s="156"/>
      <c r="H45" s="387">
        <f t="shared" si="0"/>
        <v>0</v>
      </c>
    </row>
    <row r="46" spans="1:8" ht="15.75" thickBot="1" x14ac:dyDescent="0.3">
      <c r="A46" s="6"/>
      <c r="B46" s="2" t="s">
        <v>44</v>
      </c>
      <c r="C46" s="148" t="s">
        <v>10</v>
      </c>
      <c r="D46" s="77" t="s">
        <v>124</v>
      </c>
      <c r="E46" s="77">
        <v>2</v>
      </c>
      <c r="F46" s="149">
        <v>4.43</v>
      </c>
      <c r="G46" s="156"/>
      <c r="H46" s="387">
        <f t="shared" si="0"/>
        <v>0</v>
      </c>
    </row>
    <row r="47" spans="1:8" ht="15.75" thickBot="1" x14ac:dyDescent="0.3">
      <c r="A47" s="6"/>
      <c r="B47" s="2"/>
      <c r="C47" s="150"/>
      <c r="D47" s="77"/>
      <c r="E47" s="77"/>
      <c r="F47" s="149"/>
      <c r="G47" s="156"/>
      <c r="H47" s="387">
        <f t="shared" si="0"/>
        <v>0</v>
      </c>
    </row>
    <row r="48" spans="1:8" x14ac:dyDescent="0.25">
      <c r="A48" s="12" t="s">
        <v>8</v>
      </c>
      <c r="B48" s="41" t="s">
        <v>12</v>
      </c>
      <c r="C48" s="148" t="s">
        <v>10</v>
      </c>
      <c r="D48" s="77" t="s">
        <v>125</v>
      </c>
      <c r="E48" s="77">
        <v>34</v>
      </c>
      <c r="F48" s="149">
        <v>15.18</v>
      </c>
      <c r="G48" s="156"/>
      <c r="H48" s="387">
        <f t="shared" si="0"/>
        <v>0</v>
      </c>
    </row>
    <row r="49" spans="1:8" x14ac:dyDescent="0.25">
      <c r="A49" s="5"/>
      <c r="C49" s="148" t="s">
        <v>10</v>
      </c>
      <c r="D49" s="77" t="s">
        <v>126</v>
      </c>
      <c r="E49" s="77">
        <v>10</v>
      </c>
      <c r="F49" s="149">
        <v>10.19</v>
      </c>
      <c r="G49" s="156"/>
      <c r="H49" s="387">
        <f t="shared" si="0"/>
        <v>0</v>
      </c>
    </row>
    <row r="50" spans="1:8" x14ac:dyDescent="0.25">
      <c r="A50" s="5"/>
      <c r="C50" s="148" t="s">
        <v>10</v>
      </c>
      <c r="D50" s="77" t="s">
        <v>127</v>
      </c>
      <c r="E50" s="77">
        <v>2</v>
      </c>
      <c r="F50" s="149">
        <v>3.16</v>
      </c>
      <c r="G50" s="156"/>
      <c r="H50" s="387">
        <f t="shared" si="0"/>
        <v>0</v>
      </c>
    </row>
    <row r="51" spans="1:8" x14ac:dyDescent="0.25">
      <c r="A51" s="5"/>
      <c r="C51" s="148" t="s">
        <v>10</v>
      </c>
      <c r="D51" s="77" t="s">
        <v>128</v>
      </c>
      <c r="E51" s="77">
        <v>2</v>
      </c>
      <c r="F51" s="149">
        <v>4.1399999999999997</v>
      </c>
      <c r="G51" s="156"/>
      <c r="H51" s="387">
        <f t="shared" si="0"/>
        <v>0</v>
      </c>
    </row>
    <row r="52" spans="1:8" x14ac:dyDescent="0.25">
      <c r="A52" s="5"/>
      <c r="C52" s="148" t="s">
        <v>10</v>
      </c>
      <c r="D52" s="77" t="s">
        <v>129</v>
      </c>
      <c r="E52" s="77">
        <v>1</v>
      </c>
      <c r="F52" s="149">
        <v>2.74</v>
      </c>
      <c r="G52" s="156"/>
      <c r="H52" s="387">
        <f t="shared" si="0"/>
        <v>0</v>
      </c>
    </row>
    <row r="53" spans="1:8" x14ac:dyDescent="0.25">
      <c r="A53" s="5"/>
      <c r="C53" s="148" t="s">
        <v>10</v>
      </c>
      <c r="D53" s="77" t="s">
        <v>130</v>
      </c>
      <c r="E53" s="77">
        <v>1</v>
      </c>
      <c r="F53" s="149">
        <v>2.66</v>
      </c>
      <c r="G53" s="156"/>
      <c r="H53" s="387">
        <f t="shared" si="0"/>
        <v>0</v>
      </c>
    </row>
    <row r="54" spans="1:8" x14ac:dyDescent="0.25">
      <c r="A54" s="5"/>
      <c r="C54" s="148" t="s">
        <v>10</v>
      </c>
      <c r="D54" s="77" t="s">
        <v>131</v>
      </c>
      <c r="E54" s="77">
        <v>8</v>
      </c>
      <c r="F54" s="149">
        <v>19.07</v>
      </c>
      <c r="G54" s="156"/>
      <c r="H54" s="387">
        <f t="shared" si="0"/>
        <v>0</v>
      </c>
    </row>
    <row r="55" spans="1:8" x14ac:dyDescent="0.25">
      <c r="A55" s="5"/>
      <c r="C55" s="148" t="s">
        <v>10</v>
      </c>
      <c r="D55" s="77" t="s">
        <v>132</v>
      </c>
      <c r="E55" s="77">
        <v>1</v>
      </c>
      <c r="F55" s="149">
        <v>4.57</v>
      </c>
      <c r="G55" s="156"/>
      <c r="H55" s="387">
        <f t="shared" si="0"/>
        <v>0</v>
      </c>
    </row>
    <row r="56" spans="1:8" x14ac:dyDescent="0.25">
      <c r="A56" s="5"/>
      <c r="C56" s="148"/>
      <c r="D56" s="65"/>
      <c r="E56" s="65"/>
      <c r="F56" s="153"/>
      <c r="G56" s="157"/>
      <c r="H56" s="387">
        <f t="shared" si="0"/>
        <v>0</v>
      </c>
    </row>
    <row r="57" spans="1:8" x14ac:dyDescent="0.25">
      <c r="A57" s="5"/>
      <c r="B57" s="1" t="s">
        <v>44</v>
      </c>
      <c r="C57" s="148" t="s">
        <v>10</v>
      </c>
      <c r="D57" s="77" t="s">
        <v>133</v>
      </c>
      <c r="E57" s="77">
        <v>1</v>
      </c>
      <c r="F57" s="149">
        <v>0.5</v>
      </c>
      <c r="G57" s="156"/>
      <c r="H57" s="387">
        <f t="shared" si="0"/>
        <v>0</v>
      </c>
    </row>
    <row r="58" spans="1:8" x14ac:dyDescent="0.25">
      <c r="A58" s="5"/>
      <c r="C58" s="148" t="s">
        <v>10</v>
      </c>
      <c r="D58" s="77" t="s">
        <v>134</v>
      </c>
      <c r="E58" s="77">
        <v>4</v>
      </c>
      <c r="F58" s="149">
        <v>4.3499999999999996</v>
      </c>
      <c r="G58" s="156"/>
      <c r="H58" s="387">
        <f t="shared" si="0"/>
        <v>0</v>
      </c>
    </row>
    <row r="59" spans="1:8" x14ac:dyDescent="0.25">
      <c r="A59" s="5"/>
      <c r="C59" s="148" t="s">
        <v>10</v>
      </c>
      <c r="D59" s="77" t="s">
        <v>135</v>
      </c>
      <c r="E59" s="77">
        <v>1</v>
      </c>
      <c r="F59" s="149">
        <v>0.66</v>
      </c>
      <c r="G59" s="156"/>
      <c r="H59" s="387">
        <f t="shared" si="0"/>
        <v>0</v>
      </c>
    </row>
    <row r="60" spans="1:8" x14ac:dyDescent="0.25">
      <c r="A60" s="5"/>
      <c r="C60" s="148" t="s">
        <v>10</v>
      </c>
      <c r="D60" s="77" t="s">
        <v>136</v>
      </c>
      <c r="E60" s="77">
        <v>2</v>
      </c>
      <c r="F60" s="149">
        <v>1.74</v>
      </c>
      <c r="G60" s="156"/>
      <c r="H60" s="387">
        <f t="shared" si="0"/>
        <v>0</v>
      </c>
    </row>
    <row r="61" spans="1:8" x14ac:dyDescent="0.25">
      <c r="A61" s="5"/>
      <c r="C61" s="148" t="s">
        <v>10</v>
      </c>
      <c r="D61" s="77" t="s">
        <v>137</v>
      </c>
      <c r="E61" s="77">
        <v>2</v>
      </c>
      <c r="F61" s="149">
        <v>2</v>
      </c>
      <c r="G61" s="156"/>
      <c r="H61" s="387">
        <f t="shared" si="0"/>
        <v>0</v>
      </c>
    </row>
    <row r="62" spans="1:8" x14ac:dyDescent="0.25">
      <c r="A62" s="5"/>
      <c r="C62" s="148" t="s">
        <v>10</v>
      </c>
      <c r="D62" s="77" t="s">
        <v>138</v>
      </c>
      <c r="E62" s="77">
        <v>1</v>
      </c>
      <c r="F62" s="149">
        <v>0.84</v>
      </c>
      <c r="G62" s="156"/>
      <c r="H62" s="387">
        <f t="shared" si="0"/>
        <v>0</v>
      </c>
    </row>
    <row r="63" spans="1:8" x14ac:dyDescent="0.25">
      <c r="A63" s="5"/>
      <c r="C63" s="148" t="s">
        <v>10</v>
      </c>
      <c r="D63" s="77" t="s">
        <v>139</v>
      </c>
      <c r="E63" s="77">
        <v>1</v>
      </c>
      <c r="F63" s="149">
        <v>1.0900000000000001</v>
      </c>
      <c r="G63" s="156"/>
      <c r="H63" s="387">
        <f t="shared" si="0"/>
        <v>0</v>
      </c>
    </row>
    <row r="64" spans="1:8" x14ac:dyDescent="0.25">
      <c r="A64" s="5"/>
      <c r="C64" s="148" t="s">
        <v>10</v>
      </c>
      <c r="D64" s="77" t="s">
        <v>140</v>
      </c>
      <c r="E64" s="77">
        <v>4</v>
      </c>
      <c r="F64" s="149">
        <v>3.65</v>
      </c>
      <c r="G64" s="156"/>
      <c r="H64" s="387">
        <f t="shared" si="0"/>
        <v>0</v>
      </c>
    </row>
    <row r="65" spans="1:8" x14ac:dyDescent="0.25">
      <c r="A65" s="5"/>
      <c r="C65" s="150"/>
      <c r="D65" s="77"/>
      <c r="E65" s="77"/>
      <c r="F65" s="149"/>
      <c r="G65" s="156"/>
      <c r="H65" s="387">
        <f t="shared" si="0"/>
        <v>0</v>
      </c>
    </row>
    <row r="66" spans="1:8" x14ac:dyDescent="0.25">
      <c r="A66" s="5"/>
      <c r="B66" s="25" t="s">
        <v>17</v>
      </c>
      <c r="C66" s="148" t="s">
        <v>10</v>
      </c>
      <c r="D66" s="77" t="s">
        <v>36</v>
      </c>
      <c r="E66" s="77">
        <v>2</v>
      </c>
      <c r="F66" s="149">
        <v>4.8600000000000003</v>
      </c>
      <c r="G66" s="156"/>
      <c r="H66" s="387">
        <f t="shared" si="0"/>
        <v>0</v>
      </c>
    </row>
    <row r="67" spans="1:8" x14ac:dyDescent="0.25">
      <c r="A67" s="5"/>
      <c r="C67" s="148" t="s">
        <v>10</v>
      </c>
      <c r="D67" s="77" t="s">
        <v>141</v>
      </c>
      <c r="E67" s="77">
        <v>1</v>
      </c>
      <c r="F67" s="149">
        <v>2.84</v>
      </c>
      <c r="G67" s="156"/>
      <c r="H67" s="387">
        <f t="shared" si="0"/>
        <v>0</v>
      </c>
    </row>
    <row r="68" spans="1:8" ht="15.75" thickBot="1" x14ac:dyDescent="0.3">
      <c r="A68" s="5"/>
      <c r="C68" s="148" t="s">
        <v>10</v>
      </c>
      <c r="D68" s="77" t="s">
        <v>142</v>
      </c>
      <c r="E68" s="77">
        <v>2</v>
      </c>
      <c r="F68" s="149">
        <v>8.48</v>
      </c>
      <c r="G68" s="156"/>
      <c r="H68" s="387">
        <f t="shared" si="0"/>
        <v>0</v>
      </c>
    </row>
    <row r="69" spans="1:8" ht="15.75" thickBot="1" x14ac:dyDescent="0.3">
      <c r="A69" s="192" t="s">
        <v>143</v>
      </c>
      <c r="B69" s="192" t="s">
        <v>33</v>
      </c>
      <c r="C69" s="193" t="s">
        <v>13</v>
      </c>
      <c r="D69" s="194"/>
      <c r="E69" s="194"/>
      <c r="F69" s="195">
        <v>29.23</v>
      </c>
      <c r="G69" s="196"/>
      <c r="H69" s="388">
        <f t="shared" si="0"/>
        <v>0</v>
      </c>
    </row>
    <row r="70" spans="1:8" ht="15.75" thickBot="1" x14ac:dyDescent="0.3">
      <c r="A70" s="174"/>
      <c r="B70" s="181" t="s">
        <v>1282</v>
      </c>
      <c r="C70" s="175"/>
      <c r="D70" s="175"/>
      <c r="E70" s="175"/>
      <c r="F70" s="176"/>
      <c r="G70" s="177"/>
      <c r="H70" s="391"/>
    </row>
    <row r="71" spans="1:8" ht="15.75" thickBot="1" x14ac:dyDescent="0.3">
      <c r="A71" s="182"/>
      <c r="B71" s="183" t="s">
        <v>6</v>
      </c>
      <c r="C71" s="184"/>
      <c r="D71" s="183"/>
      <c r="E71" s="185"/>
      <c r="F71" s="184"/>
      <c r="G71" s="186"/>
      <c r="H71" s="385">
        <f>SUM(H6:H70)</f>
        <v>0</v>
      </c>
    </row>
  </sheetData>
  <sheetProtection algorithmName="SHA-512" hashValue="ca1VlsAbloXjrVfa2nRdt5rEXtnJdMtN+Sr/ebNkACyBnhOnCS/R8ySMv5U9ngEiuvn690X7taqWiOd8IXyxmQ==" saltValue="20+njhtkgKU2XZOAasLxlg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sqref="A1:F1048576"/>
    </sheetView>
  </sheetViews>
  <sheetFormatPr baseColWidth="10" defaultRowHeight="15" x14ac:dyDescent="0.25"/>
  <cols>
    <col min="1" max="1" width="14.28515625" customWidth="1"/>
    <col min="2" max="2" width="14.570312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5.7109375" style="94" customWidth="1"/>
    <col min="8" max="8" width="15.7109375" style="380" customWidth="1"/>
    <col min="11" max="11" width="11.42578125" style="86"/>
  </cols>
  <sheetData>
    <row r="1" spans="1:12" ht="23.25" x14ac:dyDescent="0.35">
      <c r="A1" s="4" t="s">
        <v>0</v>
      </c>
      <c r="C1" s="3"/>
      <c r="D1" s="3"/>
    </row>
    <row r="2" spans="1:12" ht="18.75" x14ac:dyDescent="0.3">
      <c r="C2" s="3"/>
      <c r="D2" s="3"/>
    </row>
    <row r="3" spans="1:12" ht="18.75" x14ac:dyDescent="0.3">
      <c r="C3" s="3" t="s">
        <v>1</v>
      </c>
      <c r="D3" s="3" t="s">
        <v>144</v>
      </c>
    </row>
    <row r="4" spans="1:12" ht="15.75" thickBot="1" x14ac:dyDescent="0.3"/>
    <row r="5" spans="1:12" ht="15.75" thickBot="1" x14ac:dyDescent="0.3">
      <c r="A5" s="241" t="s">
        <v>9</v>
      </c>
      <c r="B5" s="7" t="s">
        <v>14</v>
      </c>
      <c r="C5" s="45" t="s">
        <v>2</v>
      </c>
      <c r="D5" s="129" t="s">
        <v>3</v>
      </c>
      <c r="E5" s="45" t="s">
        <v>5</v>
      </c>
      <c r="F5" s="74" t="s">
        <v>11</v>
      </c>
      <c r="G5" s="118" t="s">
        <v>1105</v>
      </c>
      <c r="H5" s="392" t="s">
        <v>1106</v>
      </c>
      <c r="J5" t="s">
        <v>1210</v>
      </c>
      <c r="K5" s="86" t="s">
        <v>1250</v>
      </c>
      <c r="L5" t="s">
        <v>1211</v>
      </c>
    </row>
    <row r="6" spans="1:12" x14ac:dyDescent="0.25">
      <c r="A6" s="11" t="s">
        <v>4</v>
      </c>
      <c r="B6" s="21" t="s">
        <v>12</v>
      </c>
      <c r="C6" s="145" t="s">
        <v>10</v>
      </c>
      <c r="D6" s="146" t="s">
        <v>145</v>
      </c>
      <c r="E6" s="146">
        <v>1</v>
      </c>
      <c r="F6" s="147">
        <v>1.85</v>
      </c>
      <c r="G6" s="138"/>
      <c r="H6" s="387">
        <f>(F6*G6)</f>
        <v>0</v>
      </c>
      <c r="J6" t="s">
        <v>1249</v>
      </c>
      <c r="K6" s="86" t="s">
        <v>1250</v>
      </c>
      <c r="L6" t="s">
        <v>1251</v>
      </c>
    </row>
    <row r="7" spans="1:12" x14ac:dyDescent="0.25">
      <c r="A7" s="5"/>
      <c r="B7" s="25"/>
      <c r="C7" s="148" t="s">
        <v>10</v>
      </c>
      <c r="D7" s="77" t="s">
        <v>146</v>
      </c>
      <c r="E7" s="77">
        <v>2</v>
      </c>
      <c r="F7" s="149">
        <v>3.68</v>
      </c>
      <c r="G7" s="128"/>
      <c r="H7" s="387">
        <f t="shared" ref="H7:H36" si="0">(F7*G7)</f>
        <v>0</v>
      </c>
      <c r="J7" t="s">
        <v>1249</v>
      </c>
      <c r="K7" s="86" t="s">
        <v>33</v>
      </c>
      <c r="L7" t="s">
        <v>1251</v>
      </c>
    </row>
    <row r="8" spans="1:12" x14ac:dyDescent="0.25">
      <c r="A8" s="5"/>
      <c r="B8" s="25"/>
      <c r="C8" s="148" t="s">
        <v>10</v>
      </c>
      <c r="D8" s="77" t="s">
        <v>147</v>
      </c>
      <c r="E8" s="77">
        <v>7</v>
      </c>
      <c r="F8" s="149">
        <v>11.28</v>
      </c>
      <c r="G8" s="128"/>
      <c r="H8" s="387">
        <f t="shared" si="0"/>
        <v>0</v>
      </c>
      <c r="J8" t="s">
        <v>1210</v>
      </c>
      <c r="K8" s="86" t="s">
        <v>33</v>
      </c>
      <c r="L8" t="s">
        <v>1251</v>
      </c>
    </row>
    <row r="9" spans="1:12" x14ac:dyDescent="0.25">
      <c r="A9" s="5"/>
      <c r="B9" s="25"/>
      <c r="C9" s="148" t="s">
        <v>10</v>
      </c>
      <c r="D9" s="77" t="s">
        <v>148</v>
      </c>
      <c r="E9" s="77">
        <v>1</v>
      </c>
      <c r="F9" s="149">
        <v>2.75</v>
      </c>
      <c r="G9" s="128"/>
      <c r="H9" s="387">
        <f t="shared" si="0"/>
        <v>0</v>
      </c>
    </row>
    <row r="10" spans="1:12" x14ac:dyDescent="0.25">
      <c r="A10" s="5"/>
      <c r="B10" s="25"/>
      <c r="C10" s="148"/>
      <c r="D10" s="77"/>
      <c r="E10" s="77"/>
      <c r="F10" s="149"/>
      <c r="G10" s="128"/>
      <c r="H10" s="387">
        <f t="shared" si="0"/>
        <v>0</v>
      </c>
    </row>
    <row r="11" spans="1:12" x14ac:dyDescent="0.25">
      <c r="A11" s="5"/>
      <c r="B11" s="25" t="s">
        <v>34</v>
      </c>
      <c r="C11" s="148" t="s">
        <v>10</v>
      </c>
      <c r="D11" s="77" t="s">
        <v>149</v>
      </c>
      <c r="E11" s="77">
        <v>2</v>
      </c>
      <c r="F11" s="149">
        <v>0.77</v>
      </c>
      <c r="G11" s="128"/>
      <c r="H11" s="387">
        <f t="shared" si="0"/>
        <v>0</v>
      </c>
    </row>
    <row r="12" spans="1:12" x14ac:dyDescent="0.25">
      <c r="A12" s="5"/>
      <c r="B12" s="25"/>
      <c r="C12" s="148" t="s">
        <v>10</v>
      </c>
      <c r="D12" s="77" t="s">
        <v>150</v>
      </c>
      <c r="E12" s="77">
        <v>1</v>
      </c>
      <c r="F12" s="149">
        <v>0.99</v>
      </c>
      <c r="G12" s="128"/>
      <c r="H12" s="387">
        <f t="shared" si="0"/>
        <v>0</v>
      </c>
    </row>
    <row r="13" spans="1:12" ht="15.75" thickBot="1" x14ac:dyDescent="0.3">
      <c r="A13" s="5"/>
      <c r="B13" s="25"/>
      <c r="C13" s="148"/>
      <c r="D13" s="77"/>
      <c r="E13" s="77"/>
      <c r="F13" s="149"/>
      <c r="G13" s="128"/>
      <c r="H13" s="387">
        <f t="shared" si="0"/>
        <v>0</v>
      </c>
    </row>
    <row r="14" spans="1:12" x14ac:dyDescent="0.25">
      <c r="A14" s="12" t="s">
        <v>7</v>
      </c>
      <c r="B14" s="21" t="s">
        <v>12</v>
      </c>
      <c r="C14" s="148" t="s">
        <v>151</v>
      </c>
      <c r="D14" s="77" t="s">
        <v>152</v>
      </c>
      <c r="E14" s="77">
        <v>11</v>
      </c>
      <c r="F14" s="149">
        <v>33.75</v>
      </c>
      <c r="G14" s="128"/>
      <c r="H14" s="387">
        <f t="shared" si="0"/>
        <v>0</v>
      </c>
    </row>
    <row r="15" spans="1:12" x14ac:dyDescent="0.25">
      <c r="A15" s="5"/>
      <c r="B15" s="25"/>
      <c r="C15" s="148" t="s">
        <v>10</v>
      </c>
      <c r="D15" s="77" t="s">
        <v>153</v>
      </c>
      <c r="E15" s="77">
        <v>1</v>
      </c>
      <c r="F15" s="149">
        <v>2.37</v>
      </c>
      <c r="G15" s="128"/>
      <c r="H15" s="387">
        <f t="shared" si="0"/>
        <v>0</v>
      </c>
    </row>
    <row r="16" spans="1:12" x14ac:dyDescent="0.25">
      <c r="A16" s="5"/>
      <c r="B16" s="25"/>
      <c r="C16" s="148" t="s">
        <v>151</v>
      </c>
      <c r="D16" s="77" t="s">
        <v>154</v>
      </c>
      <c r="E16" s="77">
        <v>1</v>
      </c>
      <c r="F16" s="149">
        <v>2.81</v>
      </c>
      <c r="G16" s="128"/>
      <c r="H16" s="387">
        <f t="shared" si="0"/>
        <v>0</v>
      </c>
    </row>
    <row r="17" spans="1:8" x14ac:dyDescent="0.25">
      <c r="A17" s="5"/>
      <c r="B17" s="25"/>
      <c r="C17" s="148" t="s">
        <v>10</v>
      </c>
      <c r="D17" s="77" t="s">
        <v>155</v>
      </c>
      <c r="E17" s="77">
        <v>1</v>
      </c>
      <c r="F17" s="149">
        <v>3.73</v>
      </c>
      <c r="G17" s="128"/>
      <c r="H17" s="387">
        <f t="shared" si="0"/>
        <v>0</v>
      </c>
    </row>
    <row r="18" spans="1:8" x14ac:dyDescent="0.25">
      <c r="A18" s="5"/>
      <c r="B18" s="25"/>
      <c r="C18" s="148"/>
      <c r="D18" s="77"/>
      <c r="E18" s="77"/>
      <c r="F18" s="149"/>
      <c r="G18" s="128"/>
      <c r="H18" s="387">
        <f t="shared" si="0"/>
        <v>0</v>
      </c>
    </row>
    <row r="19" spans="1:8" x14ac:dyDescent="0.25">
      <c r="A19" s="5"/>
      <c r="B19" s="25" t="s">
        <v>34</v>
      </c>
      <c r="C19" s="148" t="s">
        <v>10</v>
      </c>
      <c r="D19" s="77" t="s">
        <v>54</v>
      </c>
      <c r="E19" s="77">
        <v>1</v>
      </c>
      <c r="F19" s="149">
        <v>0.93</v>
      </c>
      <c r="G19" s="128"/>
      <c r="H19" s="387">
        <f t="shared" si="0"/>
        <v>0</v>
      </c>
    </row>
    <row r="20" spans="1:8" x14ac:dyDescent="0.25">
      <c r="A20" s="5"/>
      <c r="B20" s="25"/>
      <c r="C20" s="148" t="s">
        <v>10</v>
      </c>
      <c r="D20" s="77" t="s">
        <v>53</v>
      </c>
      <c r="E20" s="77">
        <v>1</v>
      </c>
      <c r="F20" s="149">
        <v>1.74</v>
      </c>
      <c r="G20" s="128"/>
      <c r="H20" s="387">
        <f t="shared" si="0"/>
        <v>0</v>
      </c>
    </row>
    <row r="21" spans="1:8" x14ac:dyDescent="0.25">
      <c r="A21" s="5"/>
      <c r="B21" s="25"/>
      <c r="C21" s="148"/>
      <c r="D21" s="77"/>
      <c r="E21" s="77"/>
      <c r="F21" s="149"/>
      <c r="G21" s="128"/>
      <c r="H21" s="387">
        <f t="shared" si="0"/>
        <v>0</v>
      </c>
    </row>
    <row r="22" spans="1:8" x14ac:dyDescent="0.25">
      <c r="A22" s="5"/>
      <c r="B22" s="25" t="s">
        <v>17</v>
      </c>
      <c r="C22" s="148" t="s">
        <v>10</v>
      </c>
      <c r="D22" s="77" t="s">
        <v>156</v>
      </c>
      <c r="E22" s="77">
        <v>1</v>
      </c>
      <c r="F22" s="149">
        <v>0.61</v>
      </c>
      <c r="G22" s="128"/>
      <c r="H22" s="387">
        <f t="shared" si="0"/>
        <v>0</v>
      </c>
    </row>
    <row r="23" spans="1:8" x14ac:dyDescent="0.25">
      <c r="A23" s="5"/>
      <c r="B23" s="25"/>
      <c r="C23" s="148" t="s">
        <v>10</v>
      </c>
      <c r="D23" s="77" t="s">
        <v>157</v>
      </c>
      <c r="E23" s="77">
        <v>1</v>
      </c>
      <c r="F23" s="149">
        <v>1</v>
      </c>
      <c r="G23" s="128"/>
      <c r="H23" s="387">
        <f t="shared" si="0"/>
        <v>0</v>
      </c>
    </row>
    <row r="24" spans="1:8" x14ac:dyDescent="0.25">
      <c r="A24" s="5"/>
      <c r="B24" s="25"/>
      <c r="C24" s="148" t="s">
        <v>10</v>
      </c>
      <c r="D24" s="77" t="s">
        <v>158</v>
      </c>
      <c r="E24" s="77">
        <v>1</v>
      </c>
      <c r="F24" s="149">
        <v>1.05</v>
      </c>
      <c r="G24" s="128"/>
      <c r="H24" s="387">
        <f t="shared" si="0"/>
        <v>0</v>
      </c>
    </row>
    <row r="25" spans="1:8" x14ac:dyDescent="0.25">
      <c r="A25" s="5"/>
      <c r="B25" s="25"/>
      <c r="C25" s="148" t="s">
        <v>10</v>
      </c>
      <c r="D25" s="77" t="s">
        <v>159</v>
      </c>
      <c r="E25" s="77">
        <v>2</v>
      </c>
      <c r="F25" s="149">
        <v>1.08</v>
      </c>
      <c r="G25" s="128"/>
      <c r="H25" s="387">
        <f t="shared" si="0"/>
        <v>0</v>
      </c>
    </row>
    <row r="26" spans="1:8" x14ac:dyDescent="0.25">
      <c r="A26" s="5"/>
      <c r="B26" s="25"/>
      <c r="C26" s="148" t="s">
        <v>10</v>
      </c>
      <c r="D26" s="77" t="s">
        <v>160</v>
      </c>
      <c r="E26" s="77">
        <v>3</v>
      </c>
      <c r="F26" s="149">
        <v>0.77</v>
      </c>
      <c r="G26" s="128"/>
      <c r="H26" s="387">
        <f t="shared" si="0"/>
        <v>0</v>
      </c>
    </row>
    <row r="27" spans="1:8" ht="15.75" thickBot="1" x14ac:dyDescent="0.3">
      <c r="A27" s="6"/>
      <c r="B27" s="31"/>
      <c r="C27" s="150"/>
      <c r="D27" s="65"/>
      <c r="E27" s="65"/>
      <c r="F27" s="153"/>
      <c r="G27" s="128"/>
      <c r="H27" s="387">
        <f t="shared" si="0"/>
        <v>0</v>
      </c>
    </row>
    <row r="28" spans="1:8" x14ac:dyDescent="0.25">
      <c r="A28" s="12" t="s">
        <v>87</v>
      </c>
      <c r="B28" s="21" t="s">
        <v>12</v>
      </c>
      <c r="C28" s="148" t="s">
        <v>10</v>
      </c>
      <c r="D28" s="77" t="s">
        <v>161</v>
      </c>
      <c r="E28" s="77">
        <v>1</v>
      </c>
      <c r="F28" s="149">
        <v>0.38</v>
      </c>
      <c r="G28" s="128"/>
      <c r="H28" s="387">
        <f t="shared" si="0"/>
        <v>0</v>
      </c>
    </row>
    <row r="29" spans="1:8" x14ac:dyDescent="0.25">
      <c r="A29" s="1"/>
      <c r="B29" s="25"/>
      <c r="C29" s="148" t="s">
        <v>151</v>
      </c>
      <c r="D29" s="77" t="s">
        <v>152</v>
      </c>
      <c r="E29" s="77">
        <v>11</v>
      </c>
      <c r="F29" s="149">
        <v>33.75</v>
      </c>
      <c r="G29" s="128"/>
      <c r="H29" s="387">
        <f t="shared" si="0"/>
        <v>0</v>
      </c>
    </row>
    <row r="30" spans="1:8" x14ac:dyDescent="0.25">
      <c r="A30" s="5"/>
      <c r="B30" s="25"/>
      <c r="C30" s="148" t="s">
        <v>10</v>
      </c>
      <c r="D30" s="77" t="s">
        <v>162</v>
      </c>
      <c r="E30" s="77">
        <v>1</v>
      </c>
      <c r="F30" s="149">
        <v>3.42</v>
      </c>
      <c r="G30" s="128"/>
      <c r="H30" s="387">
        <f t="shared" si="0"/>
        <v>0</v>
      </c>
    </row>
    <row r="31" spans="1:8" ht="15.75" thickBot="1" x14ac:dyDescent="0.3">
      <c r="A31" s="5"/>
      <c r="B31" s="25"/>
      <c r="C31" s="148"/>
      <c r="D31" s="77"/>
      <c r="E31" s="77"/>
      <c r="F31" s="149"/>
      <c r="G31" s="128"/>
      <c r="H31" s="387">
        <f t="shared" si="0"/>
        <v>0</v>
      </c>
    </row>
    <row r="32" spans="1:8" x14ac:dyDescent="0.25">
      <c r="A32" s="12" t="s">
        <v>8</v>
      </c>
      <c r="B32" s="21" t="s">
        <v>12</v>
      </c>
      <c r="C32" s="148" t="s">
        <v>10</v>
      </c>
      <c r="D32" s="77" t="s">
        <v>163</v>
      </c>
      <c r="E32" s="77">
        <v>6</v>
      </c>
      <c r="F32" s="149">
        <v>4.38</v>
      </c>
      <c r="G32" s="128"/>
      <c r="H32" s="387">
        <f t="shared" si="0"/>
        <v>0</v>
      </c>
    </row>
    <row r="33" spans="1:8" x14ac:dyDescent="0.25">
      <c r="A33" s="5"/>
      <c r="B33" s="39"/>
      <c r="C33" s="148" t="s">
        <v>10</v>
      </c>
      <c r="D33" s="77" t="s">
        <v>164</v>
      </c>
      <c r="E33" s="77">
        <v>6</v>
      </c>
      <c r="F33" s="149">
        <v>13.72</v>
      </c>
      <c r="G33" s="128"/>
      <c r="H33" s="387">
        <f t="shared" si="0"/>
        <v>0</v>
      </c>
    </row>
    <row r="34" spans="1:8" x14ac:dyDescent="0.25">
      <c r="A34" s="5"/>
      <c r="B34" s="39"/>
      <c r="C34" s="148" t="s">
        <v>10</v>
      </c>
      <c r="D34" s="77" t="s">
        <v>165</v>
      </c>
      <c r="E34" s="77">
        <v>1</v>
      </c>
      <c r="F34" s="149">
        <v>2.5099999999999998</v>
      </c>
      <c r="G34" s="128"/>
      <c r="H34" s="387">
        <f t="shared" si="0"/>
        <v>0</v>
      </c>
    </row>
    <row r="35" spans="1:8" x14ac:dyDescent="0.25">
      <c r="A35" s="5"/>
      <c r="B35" s="39"/>
      <c r="C35" s="148" t="s">
        <v>10</v>
      </c>
      <c r="D35" s="77" t="s">
        <v>166</v>
      </c>
      <c r="E35" s="77">
        <v>1</v>
      </c>
      <c r="F35" s="149">
        <v>1.1000000000000001</v>
      </c>
      <c r="G35" s="128"/>
      <c r="H35" s="387">
        <f t="shared" si="0"/>
        <v>0</v>
      </c>
    </row>
    <row r="36" spans="1:8" ht="15.75" thickBot="1" x14ac:dyDescent="0.3">
      <c r="A36" s="5"/>
      <c r="B36" s="39"/>
      <c r="C36" s="200" t="s">
        <v>10</v>
      </c>
      <c r="D36" s="56" t="s">
        <v>167</v>
      </c>
      <c r="E36" s="56">
        <v>1</v>
      </c>
      <c r="F36" s="191">
        <v>1.33</v>
      </c>
      <c r="G36" s="171"/>
      <c r="H36" s="388">
        <f t="shared" si="0"/>
        <v>0</v>
      </c>
    </row>
    <row r="37" spans="1:8" ht="15.75" thickBot="1" x14ac:dyDescent="0.3">
      <c r="A37" s="182"/>
      <c r="B37" s="183" t="s">
        <v>6</v>
      </c>
      <c r="C37" s="184"/>
      <c r="D37" s="183"/>
      <c r="E37" s="185"/>
      <c r="F37" s="184"/>
      <c r="G37" s="189"/>
      <c r="H37" s="385">
        <f>SUM(H6:H36)</f>
        <v>0</v>
      </c>
    </row>
  </sheetData>
  <sheetProtection algorithmName="SHA-512" hashValue="GVtCmN8hiafQ410lt85LsMTM9tqxRPLTJi/1MbOV0RMsDX2Lu5Pq0Jlbgx+FoDO14sKb3zKAYhuISVYTXWXFgg==" saltValue="fjdDtETqA5p7Ck1VgcgDjQ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workbookViewId="0">
      <selection sqref="A1:F1048576"/>
    </sheetView>
  </sheetViews>
  <sheetFormatPr baseColWidth="10" defaultRowHeight="15" x14ac:dyDescent="0.25"/>
  <cols>
    <col min="1" max="1" width="14.28515625" customWidth="1"/>
    <col min="2" max="2" width="14.570312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5.7109375" style="94" customWidth="1"/>
    <col min="8" max="8" width="15.7109375" style="380" customWidth="1"/>
    <col min="11" max="11" width="11.42578125" style="86"/>
  </cols>
  <sheetData>
    <row r="1" spans="1:12" ht="23.25" x14ac:dyDescent="0.35">
      <c r="A1" s="4" t="s">
        <v>0</v>
      </c>
      <c r="C1" s="3"/>
      <c r="D1" s="3"/>
    </row>
    <row r="2" spans="1:12" ht="18.75" x14ac:dyDescent="0.3">
      <c r="C2" s="3"/>
      <c r="D2" s="3"/>
    </row>
    <row r="3" spans="1:12" ht="18.75" x14ac:dyDescent="0.3">
      <c r="C3" s="3" t="s">
        <v>1</v>
      </c>
      <c r="D3" s="3" t="s">
        <v>168</v>
      </c>
    </row>
    <row r="4" spans="1:12" ht="15.75" thickBot="1" x14ac:dyDescent="0.3"/>
    <row r="5" spans="1:12" ht="15.75" thickBot="1" x14ac:dyDescent="0.3">
      <c r="A5" s="241" t="s">
        <v>9</v>
      </c>
      <c r="B5" s="7" t="s">
        <v>14</v>
      </c>
      <c r="C5" s="45" t="s">
        <v>2</v>
      </c>
      <c r="D5" s="129" t="s">
        <v>3</v>
      </c>
      <c r="E5" s="45" t="s">
        <v>5</v>
      </c>
      <c r="F5" s="45" t="s">
        <v>11</v>
      </c>
      <c r="G5" s="113" t="s">
        <v>1105</v>
      </c>
      <c r="H5" s="381" t="s">
        <v>1106</v>
      </c>
      <c r="J5" t="s">
        <v>1210</v>
      </c>
      <c r="K5" s="86" t="s">
        <v>1250</v>
      </c>
      <c r="L5" t="s">
        <v>1211</v>
      </c>
    </row>
    <row r="6" spans="1:12" x14ac:dyDescent="0.25">
      <c r="A6" s="11" t="s">
        <v>4</v>
      </c>
      <c r="B6" s="21" t="s">
        <v>12</v>
      </c>
      <c r="C6" s="145" t="s">
        <v>13</v>
      </c>
      <c r="D6" s="146" t="s">
        <v>169</v>
      </c>
      <c r="E6" s="146">
        <v>2</v>
      </c>
      <c r="F6" s="147">
        <v>1.74</v>
      </c>
      <c r="G6" s="138"/>
      <c r="H6" s="386">
        <f>(F6*G6)</f>
        <v>0</v>
      </c>
      <c r="J6" t="s">
        <v>1249</v>
      </c>
      <c r="K6" s="86" t="s">
        <v>1250</v>
      </c>
      <c r="L6" t="s">
        <v>1211</v>
      </c>
    </row>
    <row r="7" spans="1:12" x14ac:dyDescent="0.25">
      <c r="A7" s="11"/>
      <c r="B7" s="25"/>
      <c r="C7" s="148" t="s">
        <v>13</v>
      </c>
      <c r="D7" s="77" t="s">
        <v>170</v>
      </c>
      <c r="E7" s="77">
        <v>2</v>
      </c>
      <c r="F7" s="149">
        <v>2.89</v>
      </c>
      <c r="G7" s="128"/>
      <c r="H7" s="387">
        <f t="shared" ref="H7:H70" si="0">(F7*G7)</f>
        <v>0</v>
      </c>
      <c r="J7" t="s">
        <v>1249</v>
      </c>
      <c r="K7" s="86" t="s">
        <v>33</v>
      </c>
      <c r="L7" t="s">
        <v>1251</v>
      </c>
    </row>
    <row r="8" spans="1:12" x14ac:dyDescent="0.25">
      <c r="A8" s="11"/>
      <c r="B8" s="25"/>
      <c r="C8" s="148" t="s">
        <v>13</v>
      </c>
      <c r="D8" s="77" t="s">
        <v>171</v>
      </c>
      <c r="E8" s="77">
        <v>2</v>
      </c>
      <c r="F8" s="149">
        <v>3.12</v>
      </c>
      <c r="G8" s="128"/>
      <c r="H8" s="387">
        <f t="shared" si="0"/>
        <v>0</v>
      </c>
      <c r="J8" t="s">
        <v>1210</v>
      </c>
      <c r="K8" s="86" t="s">
        <v>33</v>
      </c>
      <c r="L8" t="s">
        <v>1251</v>
      </c>
    </row>
    <row r="9" spans="1:12" x14ac:dyDescent="0.25">
      <c r="A9" s="11"/>
      <c r="B9" s="25"/>
      <c r="C9" s="148" t="s">
        <v>13</v>
      </c>
      <c r="D9" s="77" t="s">
        <v>172</v>
      </c>
      <c r="E9" s="77">
        <v>2</v>
      </c>
      <c r="F9" s="149">
        <v>3.39</v>
      </c>
      <c r="G9" s="128"/>
      <c r="H9" s="387">
        <f t="shared" si="0"/>
        <v>0</v>
      </c>
    </row>
    <row r="10" spans="1:12" x14ac:dyDescent="0.25">
      <c r="A10" s="11"/>
      <c r="B10" s="25"/>
      <c r="C10" s="148" t="s">
        <v>13</v>
      </c>
      <c r="D10" s="77" t="s">
        <v>173</v>
      </c>
      <c r="E10" s="77">
        <v>6</v>
      </c>
      <c r="F10" s="149">
        <v>10.17</v>
      </c>
      <c r="G10" s="128"/>
      <c r="H10" s="387">
        <f t="shared" si="0"/>
        <v>0</v>
      </c>
    </row>
    <row r="11" spans="1:12" x14ac:dyDescent="0.25">
      <c r="A11" s="11"/>
      <c r="B11" s="25"/>
      <c r="C11" s="148" t="s">
        <v>13</v>
      </c>
      <c r="D11" s="77" t="s">
        <v>174</v>
      </c>
      <c r="E11" s="77">
        <v>7</v>
      </c>
      <c r="F11" s="149">
        <v>6.87</v>
      </c>
      <c r="G11" s="128"/>
      <c r="H11" s="387">
        <f t="shared" si="0"/>
        <v>0</v>
      </c>
    </row>
    <row r="12" spans="1:12" x14ac:dyDescent="0.25">
      <c r="A12" s="11"/>
      <c r="B12" s="25"/>
      <c r="C12" s="148" t="s">
        <v>10</v>
      </c>
      <c r="D12" s="77" t="s">
        <v>174</v>
      </c>
      <c r="E12" s="77">
        <v>1</v>
      </c>
      <c r="F12" s="149">
        <v>0.98</v>
      </c>
      <c r="G12" s="128"/>
      <c r="H12" s="387">
        <f t="shared" si="0"/>
        <v>0</v>
      </c>
    </row>
    <row r="13" spans="1:12" x14ac:dyDescent="0.25">
      <c r="A13" s="11"/>
      <c r="B13" s="25"/>
      <c r="C13" s="148" t="s">
        <v>13</v>
      </c>
      <c r="D13" s="77" t="s">
        <v>175</v>
      </c>
      <c r="E13" s="77">
        <v>23</v>
      </c>
      <c r="F13" s="149">
        <v>40.57</v>
      </c>
      <c r="G13" s="128"/>
      <c r="H13" s="387">
        <f t="shared" si="0"/>
        <v>0</v>
      </c>
    </row>
    <row r="14" spans="1:12" x14ac:dyDescent="0.25">
      <c r="A14" s="11"/>
      <c r="B14" s="25"/>
      <c r="C14" s="148" t="s">
        <v>13</v>
      </c>
      <c r="D14" s="77" t="s">
        <v>176</v>
      </c>
      <c r="E14" s="77">
        <v>24</v>
      </c>
      <c r="F14" s="149">
        <v>45.05</v>
      </c>
      <c r="G14" s="128"/>
      <c r="H14" s="387">
        <f t="shared" si="0"/>
        <v>0</v>
      </c>
    </row>
    <row r="15" spans="1:12" x14ac:dyDescent="0.25">
      <c r="A15" s="11"/>
      <c r="B15" s="25"/>
      <c r="C15" s="148" t="s">
        <v>13</v>
      </c>
      <c r="D15" s="77" t="s">
        <v>177</v>
      </c>
      <c r="E15" s="77">
        <v>4</v>
      </c>
      <c r="F15" s="149">
        <v>14.32</v>
      </c>
      <c r="G15" s="128"/>
      <c r="H15" s="387">
        <f t="shared" si="0"/>
        <v>0</v>
      </c>
    </row>
    <row r="16" spans="1:12" x14ac:dyDescent="0.25">
      <c r="A16" s="11"/>
      <c r="B16" s="25"/>
      <c r="C16" s="148" t="s">
        <v>13</v>
      </c>
      <c r="D16" s="77" t="s">
        <v>178</v>
      </c>
      <c r="E16" s="77">
        <v>2</v>
      </c>
      <c r="F16" s="149">
        <v>5.74</v>
      </c>
      <c r="G16" s="128"/>
      <c r="H16" s="387">
        <f t="shared" si="0"/>
        <v>0</v>
      </c>
    </row>
    <row r="17" spans="1:8" x14ac:dyDescent="0.25">
      <c r="A17" s="5"/>
      <c r="B17" s="25"/>
      <c r="C17" s="148" t="s">
        <v>13</v>
      </c>
      <c r="D17" s="77" t="s">
        <v>179</v>
      </c>
      <c r="E17" s="77">
        <v>2</v>
      </c>
      <c r="F17" s="149">
        <v>9.3000000000000007</v>
      </c>
      <c r="G17" s="128"/>
      <c r="H17" s="387">
        <f t="shared" si="0"/>
        <v>0</v>
      </c>
    </row>
    <row r="18" spans="1:8" x14ac:dyDescent="0.25">
      <c r="A18" s="5"/>
      <c r="B18" s="25"/>
      <c r="C18" s="148" t="s">
        <v>13</v>
      </c>
      <c r="D18" s="77" t="s">
        <v>180</v>
      </c>
      <c r="E18" s="77">
        <v>2</v>
      </c>
      <c r="F18" s="149">
        <v>9.7899999999999991</v>
      </c>
      <c r="G18" s="128"/>
      <c r="H18" s="387">
        <f t="shared" si="0"/>
        <v>0</v>
      </c>
    </row>
    <row r="19" spans="1:8" x14ac:dyDescent="0.25">
      <c r="A19" s="5"/>
      <c r="B19" s="25"/>
      <c r="C19" s="148" t="s">
        <v>13</v>
      </c>
      <c r="D19" s="77" t="s">
        <v>181</v>
      </c>
      <c r="E19" s="77">
        <v>1</v>
      </c>
      <c r="F19" s="149">
        <v>1.95</v>
      </c>
      <c r="G19" s="128"/>
      <c r="H19" s="387">
        <f t="shared" si="0"/>
        <v>0</v>
      </c>
    </row>
    <row r="20" spans="1:8" x14ac:dyDescent="0.25">
      <c r="A20" s="5"/>
      <c r="B20" s="25"/>
      <c r="C20" s="148" t="s">
        <v>10</v>
      </c>
      <c r="D20" s="77" t="s">
        <v>182</v>
      </c>
      <c r="E20" s="77">
        <v>15</v>
      </c>
      <c r="F20" s="149">
        <v>21.45</v>
      </c>
      <c r="G20" s="128"/>
      <c r="H20" s="387">
        <f t="shared" si="0"/>
        <v>0</v>
      </c>
    </row>
    <row r="21" spans="1:8" x14ac:dyDescent="0.25">
      <c r="A21" s="5"/>
      <c r="B21" s="25"/>
      <c r="C21" s="148" t="s">
        <v>13</v>
      </c>
      <c r="D21" s="77" t="s">
        <v>183</v>
      </c>
      <c r="E21" s="77">
        <v>1</v>
      </c>
      <c r="F21" s="149">
        <v>7.54</v>
      </c>
      <c r="G21" s="128"/>
      <c r="H21" s="387">
        <f t="shared" si="0"/>
        <v>0</v>
      </c>
    </row>
    <row r="22" spans="1:8" x14ac:dyDescent="0.25">
      <c r="A22" s="5"/>
      <c r="B22" s="25"/>
      <c r="C22" s="148"/>
      <c r="D22" s="77"/>
      <c r="E22" s="77"/>
      <c r="F22" s="149"/>
      <c r="G22" s="128"/>
      <c r="H22" s="387">
        <f t="shared" si="0"/>
        <v>0</v>
      </c>
    </row>
    <row r="23" spans="1:8" x14ac:dyDescent="0.25">
      <c r="A23" s="9"/>
      <c r="B23" s="25" t="s">
        <v>17</v>
      </c>
      <c r="C23" s="148" t="s">
        <v>10</v>
      </c>
      <c r="D23" s="77" t="s">
        <v>75</v>
      </c>
      <c r="E23" s="77">
        <v>2</v>
      </c>
      <c r="F23" s="149">
        <v>4.8499999999999996</v>
      </c>
      <c r="G23" s="128"/>
      <c r="H23" s="387">
        <f t="shared" si="0"/>
        <v>0</v>
      </c>
    </row>
    <row r="24" spans="1:8" x14ac:dyDescent="0.25">
      <c r="A24" s="9"/>
      <c r="B24" s="25"/>
      <c r="C24" s="148" t="s">
        <v>10</v>
      </c>
      <c r="D24" s="77" t="s">
        <v>184</v>
      </c>
      <c r="E24" s="77">
        <v>1</v>
      </c>
      <c r="F24" s="149">
        <v>2.69</v>
      </c>
      <c r="G24" s="128"/>
      <c r="H24" s="387">
        <f t="shared" si="0"/>
        <v>0</v>
      </c>
    </row>
    <row r="25" spans="1:8" x14ac:dyDescent="0.25">
      <c r="A25" s="9"/>
      <c r="B25" s="25"/>
      <c r="C25" s="148" t="s">
        <v>10</v>
      </c>
      <c r="D25" s="77" t="s">
        <v>185</v>
      </c>
      <c r="E25" s="77">
        <v>1</v>
      </c>
      <c r="F25" s="149">
        <v>5.04</v>
      </c>
      <c r="G25" s="128"/>
      <c r="H25" s="387">
        <f t="shared" si="0"/>
        <v>0</v>
      </c>
    </row>
    <row r="26" spans="1:8" x14ac:dyDescent="0.25">
      <c r="A26" s="9"/>
      <c r="B26" s="25"/>
      <c r="C26" s="148"/>
      <c r="D26" s="77"/>
      <c r="E26" s="77"/>
      <c r="F26" s="149"/>
      <c r="G26" s="128"/>
      <c r="H26" s="387">
        <f t="shared" si="0"/>
        <v>0</v>
      </c>
    </row>
    <row r="27" spans="1:8" x14ac:dyDescent="0.25">
      <c r="A27" s="9"/>
      <c r="B27" s="25" t="s">
        <v>34</v>
      </c>
      <c r="C27" s="148" t="s">
        <v>10</v>
      </c>
      <c r="D27" s="143" t="s">
        <v>186</v>
      </c>
      <c r="E27" s="77">
        <v>2</v>
      </c>
      <c r="F27" s="149">
        <v>5.61</v>
      </c>
      <c r="G27" s="128"/>
      <c r="H27" s="387">
        <f t="shared" si="0"/>
        <v>0</v>
      </c>
    </row>
    <row r="28" spans="1:8" x14ac:dyDescent="0.25">
      <c r="A28" s="9"/>
      <c r="B28" s="25"/>
      <c r="C28" s="148" t="s">
        <v>10</v>
      </c>
      <c r="D28" s="143" t="s">
        <v>187</v>
      </c>
      <c r="E28" s="77">
        <v>1</v>
      </c>
      <c r="F28" s="149">
        <v>3.41</v>
      </c>
      <c r="G28" s="128"/>
      <c r="H28" s="387">
        <f t="shared" si="0"/>
        <v>0</v>
      </c>
    </row>
    <row r="29" spans="1:8" x14ac:dyDescent="0.25">
      <c r="A29" s="9"/>
      <c r="B29" s="25"/>
      <c r="C29" s="148"/>
      <c r="D29" s="143"/>
      <c r="E29" s="77"/>
      <c r="F29" s="149"/>
      <c r="G29" s="128"/>
      <c r="H29" s="387">
        <f t="shared" si="0"/>
        <v>0</v>
      </c>
    </row>
    <row r="30" spans="1:8" x14ac:dyDescent="0.25">
      <c r="A30" s="9"/>
      <c r="B30" s="25" t="s">
        <v>44</v>
      </c>
      <c r="C30" s="148" t="s">
        <v>10</v>
      </c>
      <c r="D30" s="143" t="s">
        <v>188</v>
      </c>
      <c r="E30" s="77">
        <v>1</v>
      </c>
      <c r="F30" s="149">
        <v>2.02</v>
      </c>
      <c r="G30" s="128"/>
      <c r="H30" s="387">
        <f t="shared" si="0"/>
        <v>0</v>
      </c>
    </row>
    <row r="31" spans="1:8" x14ac:dyDescent="0.25">
      <c r="A31" s="9"/>
      <c r="B31" s="25"/>
      <c r="C31" s="148" t="s">
        <v>10</v>
      </c>
      <c r="D31" s="143" t="s">
        <v>189</v>
      </c>
      <c r="E31" s="77">
        <v>1</v>
      </c>
      <c r="F31" s="149">
        <v>0.85</v>
      </c>
      <c r="G31" s="128"/>
      <c r="H31" s="387">
        <f t="shared" si="0"/>
        <v>0</v>
      </c>
    </row>
    <row r="32" spans="1:8" x14ac:dyDescent="0.25">
      <c r="A32" s="9"/>
      <c r="B32" s="25"/>
      <c r="C32" s="148"/>
      <c r="D32" s="143"/>
      <c r="E32" s="77"/>
      <c r="F32" s="149"/>
      <c r="G32" s="128"/>
      <c r="H32" s="387">
        <f t="shared" si="0"/>
        <v>0</v>
      </c>
    </row>
    <row r="33" spans="1:8" x14ac:dyDescent="0.25">
      <c r="A33" s="91"/>
      <c r="B33" s="84" t="s">
        <v>33</v>
      </c>
      <c r="C33" s="151" t="s">
        <v>13</v>
      </c>
      <c r="D33" s="144" t="s">
        <v>190</v>
      </c>
      <c r="E33" s="144">
        <v>2</v>
      </c>
      <c r="F33" s="152">
        <v>10.199999999999999</v>
      </c>
      <c r="G33" s="128"/>
      <c r="H33" s="387">
        <f t="shared" si="0"/>
        <v>0</v>
      </c>
    </row>
    <row r="34" spans="1:8" x14ac:dyDescent="0.25">
      <c r="A34" s="91"/>
      <c r="B34" s="84"/>
      <c r="C34" s="151" t="s">
        <v>13</v>
      </c>
      <c r="D34" s="144" t="s">
        <v>191</v>
      </c>
      <c r="E34" s="144">
        <v>4</v>
      </c>
      <c r="F34" s="152">
        <v>36.4</v>
      </c>
      <c r="G34" s="128"/>
      <c r="H34" s="387">
        <f t="shared" si="0"/>
        <v>0</v>
      </c>
    </row>
    <row r="35" spans="1:8" x14ac:dyDescent="0.25">
      <c r="A35" s="91"/>
      <c r="B35" s="84"/>
      <c r="C35" s="151" t="s">
        <v>13</v>
      </c>
      <c r="D35" s="144" t="s">
        <v>192</v>
      </c>
      <c r="E35" s="144">
        <v>1</v>
      </c>
      <c r="F35" s="152">
        <v>2.4700000000000002</v>
      </c>
      <c r="G35" s="128"/>
      <c r="H35" s="387">
        <f t="shared" si="0"/>
        <v>0</v>
      </c>
    </row>
    <row r="36" spans="1:8" x14ac:dyDescent="0.25">
      <c r="A36" s="91"/>
      <c r="B36" s="84"/>
      <c r="C36" s="151" t="s">
        <v>13</v>
      </c>
      <c r="D36" s="144" t="s">
        <v>193</v>
      </c>
      <c r="E36" s="144">
        <v>47</v>
      </c>
      <c r="F36" s="152">
        <v>446.5</v>
      </c>
      <c r="G36" s="128"/>
      <c r="H36" s="387">
        <f t="shared" si="0"/>
        <v>0</v>
      </c>
    </row>
    <row r="37" spans="1:8" x14ac:dyDescent="0.25">
      <c r="A37" s="91"/>
      <c r="B37" s="84"/>
      <c r="C37" s="151" t="s">
        <v>13</v>
      </c>
      <c r="D37" s="144" t="s">
        <v>194</v>
      </c>
      <c r="E37" s="144">
        <v>1</v>
      </c>
      <c r="F37" s="152">
        <v>18.399999999999999</v>
      </c>
      <c r="G37" s="128"/>
      <c r="H37" s="387">
        <f t="shared" si="0"/>
        <v>0</v>
      </c>
    </row>
    <row r="38" spans="1:8" x14ac:dyDescent="0.25">
      <c r="A38" s="91"/>
      <c r="B38" s="84"/>
      <c r="C38" s="151" t="s">
        <v>13</v>
      </c>
      <c r="D38" s="144" t="s">
        <v>195</v>
      </c>
      <c r="E38" s="144">
        <v>1</v>
      </c>
      <c r="F38" s="152">
        <v>100.5</v>
      </c>
      <c r="G38" s="128"/>
      <c r="H38" s="387">
        <f t="shared" si="0"/>
        <v>0</v>
      </c>
    </row>
    <row r="39" spans="1:8" x14ac:dyDescent="0.25">
      <c r="A39" s="91"/>
      <c r="B39" s="84"/>
      <c r="C39" s="151" t="s">
        <v>13</v>
      </c>
      <c r="D39" s="144" t="s">
        <v>196</v>
      </c>
      <c r="E39" s="144">
        <v>1</v>
      </c>
      <c r="F39" s="152">
        <v>129.6</v>
      </c>
      <c r="G39" s="128"/>
      <c r="H39" s="387">
        <f t="shared" si="0"/>
        <v>0</v>
      </c>
    </row>
    <row r="40" spans="1:8" ht="15.75" thickBot="1" x14ac:dyDescent="0.3">
      <c r="A40" s="6"/>
      <c r="B40" s="31"/>
      <c r="C40" s="150"/>
      <c r="D40" s="65"/>
      <c r="E40" s="77"/>
      <c r="F40" s="149"/>
      <c r="G40" s="128"/>
      <c r="H40" s="387">
        <f t="shared" si="0"/>
        <v>0</v>
      </c>
    </row>
    <row r="41" spans="1:8" x14ac:dyDescent="0.25">
      <c r="A41" s="12" t="s">
        <v>7</v>
      </c>
      <c r="B41" s="21" t="s">
        <v>12</v>
      </c>
      <c r="C41" s="148" t="s">
        <v>10</v>
      </c>
      <c r="D41" s="77" t="s">
        <v>197</v>
      </c>
      <c r="E41" s="77">
        <v>2</v>
      </c>
      <c r="F41" s="149">
        <v>1.7</v>
      </c>
      <c r="G41" s="128"/>
      <c r="H41" s="387">
        <f t="shared" si="0"/>
        <v>0</v>
      </c>
    </row>
    <row r="42" spans="1:8" x14ac:dyDescent="0.25">
      <c r="A42" s="5"/>
      <c r="B42" s="25"/>
      <c r="C42" s="148" t="s">
        <v>13</v>
      </c>
      <c r="D42" s="77" t="s">
        <v>198</v>
      </c>
      <c r="E42" s="77">
        <v>2</v>
      </c>
      <c r="F42" s="149">
        <v>1.66</v>
      </c>
      <c r="G42" s="128"/>
      <c r="H42" s="387">
        <f t="shared" si="0"/>
        <v>0</v>
      </c>
    </row>
    <row r="43" spans="1:8" x14ac:dyDescent="0.25">
      <c r="A43" s="5"/>
      <c r="B43" s="25"/>
      <c r="C43" s="148" t="s">
        <v>13</v>
      </c>
      <c r="D43" s="77" t="s">
        <v>199</v>
      </c>
      <c r="E43" s="77">
        <v>2</v>
      </c>
      <c r="F43" s="149">
        <v>6.27</v>
      </c>
      <c r="G43" s="128"/>
      <c r="H43" s="387">
        <f t="shared" si="0"/>
        <v>0</v>
      </c>
    </row>
    <row r="44" spans="1:8" x14ac:dyDescent="0.25">
      <c r="A44" s="5"/>
      <c r="B44" s="25"/>
      <c r="C44" s="148" t="s">
        <v>10</v>
      </c>
      <c r="D44" s="77" t="s">
        <v>200</v>
      </c>
      <c r="E44" s="77">
        <v>2</v>
      </c>
      <c r="F44" s="149">
        <v>6.52</v>
      </c>
      <c r="G44" s="128"/>
      <c r="H44" s="387">
        <f t="shared" si="0"/>
        <v>0</v>
      </c>
    </row>
    <row r="45" spans="1:8" x14ac:dyDescent="0.25">
      <c r="A45" s="5"/>
      <c r="B45" s="25"/>
      <c r="C45" s="148" t="s">
        <v>13</v>
      </c>
      <c r="D45" s="77" t="s">
        <v>201</v>
      </c>
      <c r="E45" s="77">
        <v>4</v>
      </c>
      <c r="F45" s="149">
        <v>10.02</v>
      </c>
      <c r="G45" s="128"/>
      <c r="H45" s="387">
        <f t="shared" si="0"/>
        <v>0</v>
      </c>
    </row>
    <row r="46" spans="1:8" x14ac:dyDescent="0.25">
      <c r="A46" s="5"/>
      <c r="B46" s="25"/>
      <c r="C46" s="148" t="s">
        <v>13</v>
      </c>
      <c r="D46" s="77" t="s">
        <v>202</v>
      </c>
      <c r="E46" s="77">
        <v>4</v>
      </c>
      <c r="F46" s="149">
        <v>6.39</v>
      </c>
      <c r="G46" s="128"/>
      <c r="H46" s="387">
        <f t="shared" si="0"/>
        <v>0</v>
      </c>
    </row>
    <row r="47" spans="1:8" x14ac:dyDescent="0.25">
      <c r="A47" s="5"/>
      <c r="B47" s="25"/>
      <c r="C47" s="148" t="s">
        <v>13</v>
      </c>
      <c r="D47" s="77" t="s">
        <v>203</v>
      </c>
      <c r="E47" s="77">
        <v>37</v>
      </c>
      <c r="F47" s="149">
        <v>62.88</v>
      </c>
      <c r="G47" s="128"/>
      <c r="H47" s="387">
        <f t="shared" si="0"/>
        <v>0</v>
      </c>
    </row>
    <row r="48" spans="1:8" x14ac:dyDescent="0.25">
      <c r="A48" s="5"/>
      <c r="B48" s="25"/>
      <c r="C48" s="148" t="s">
        <v>10</v>
      </c>
      <c r="D48" s="77" t="s">
        <v>203</v>
      </c>
      <c r="E48" s="77">
        <v>6</v>
      </c>
      <c r="F48" s="149">
        <v>10.199999999999999</v>
      </c>
      <c r="G48" s="128"/>
      <c r="H48" s="387">
        <f t="shared" si="0"/>
        <v>0</v>
      </c>
    </row>
    <row r="49" spans="1:8" x14ac:dyDescent="0.25">
      <c r="A49" s="5"/>
      <c r="B49" s="25"/>
      <c r="C49" s="148" t="s">
        <v>13</v>
      </c>
      <c r="D49" s="77" t="s">
        <v>204</v>
      </c>
      <c r="E49" s="77">
        <v>79</v>
      </c>
      <c r="F49" s="149">
        <v>143.21</v>
      </c>
      <c r="G49" s="128"/>
      <c r="H49" s="387">
        <f t="shared" si="0"/>
        <v>0</v>
      </c>
    </row>
    <row r="50" spans="1:8" x14ac:dyDescent="0.25">
      <c r="A50" s="5"/>
      <c r="B50" s="25"/>
      <c r="C50" s="148" t="s">
        <v>10</v>
      </c>
      <c r="D50" s="77" t="s">
        <v>204</v>
      </c>
      <c r="E50" s="77">
        <v>5</v>
      </c>
      <c r="F50" s="149">
        <v>9.06</v>
      </c>
      <c r="G50" s="128"/>
      <c r="H50" s="387">
        <f t="shared" si="0"/>
        <v>0</v>
      </c>
    </row>
    <row r="51" spans="1:8" x14ac:dyDescent="0.25">
      <c r="A51" s="5"/>
      <c r="B51" s="25"/>
      <c r="C51" s="148" t="s">
        <v>10</v>
      </c>
      <c r="D51" s="77" t="s">
        <v>205</v>
      </c>
      <c r="E51" s="77">
        <v>10</v>
      </c>
      <c r="F51" s="149">
        <v>26.27</v>
      </c>
      <c r="G51" s="128"/>
      <c r="H51" s="387">
        <f t="shared" si="0"/>
        <v>0</v>
      </c>
    </row>
    <row r="52" spans="1:8" x14ac:dyDescent="0.25">
      <c r="A52" s="5"/>
      <c r="B52" s="25"/>
      <c r="C52" s="148" t="s">
        <v>10</v>
      </c>
      <c r="D52" s="77" t="s">
        <v>206</v>
      </c>
      <c r="E52" s="77">
        <v>1</v>
      </c>
      <c r="F52" s="149">
        <v>3.42</v>
      </c>
      <c r="G52" s="128"/>
      <c r="H52" s="387">
        <f t="shared" si="0"/>
        <v>0</v>
      </c>
    </row>
    <row r="53" spans="1:8" x14ac:dyDescent="0.25">
      <c r="A53" s="5"/>
      <c r="B53" s="25"/>
      <c r="C53" s="148" t="s">
        <v>13</v>
      </c>
      <c r="D53" s="77" t="s">
        <v>207</v>
      </c>
      <c r="E53" s="77">
        <v>4</v>
      </c>
      <c r="F53" s="149">
        <v>14.43</v>
      </c>
      <c r="G53" s="128"/>
      <c r="H53" s="387">
        <f t="shared" si="0"/>
        <v>0</v>
      </c>
    </row>
    <row r="54" spans="1:8" x14ac:dyDescent="0.25">
      <c r="A54" s="5"/>
      <c r="B54" s="25"/>
      <c r="C54" s="148" t="s">
        <v>13</v>
      </c>
      <c r="D54" s="77" t="s">
        <v>208</v>
      </c>
      <c r="E54" s="77">
        <v>4</v>
      </c>
      <c r="F54" s="149">
        <v>16.96</v>
      </c>
      <c r="G54" s="128"/>
      <c r="H54" s="387">
        <f t="shared" si="0"/>
        <v>0</v>
      </c>
    </row>
    <row r="55" spans="1:8" x14ac:dyDescent="0.25">
      <c r="A55" s="5"/>
      <c r="B55" s="25"/>
      <c r="C55" s="148" t="s">
        <v>13</v>
      </c>
      <c r="D55" s="77" t="s">
        <v>209</v>
      </c>
      <c r="E55" s="77">
        <v>1</v>
      </c>
      <c r="F55" s="149">
        <v>4.25</v>
      </c>
      <c r="G55" s="128"/>
      <c r="H55" s="387">
        <f t="shared" si="0"/>
        <v>0</v>
      </c>
    </row>
    <row r="56" spans="1:8" x14ac:dyDescent="0.25">
      <c r="A56" s="5"/>
      <c r="B56" s="25"/>
      <c r="C56" s="148" t="s">
        <v>13</v>
      </c>
      <c r="D56" s="77" t="s">
        <v>210</v>
      </c>
      <c r="E56" s="77">
        <v>5</v>
      </c>
      <c r="F56" s="149">
        <v>21.89</v>
      </c>
      <c r="G56" s="128"/>
      <c r="H56" s="387">
        <f t="shared" si="0"/>
        <v>0</v>
      </c>
    </row>
    <row r="57" spans="1:8" x14ac:dyDescent="0.25">
      <c r="A57" s="5"/>
      <c r="B57" s="25"/>
      <c r="C57" s="148" t="s">
        <v>13</v>
      </c>
      <c r="D57" s="77" t="s">
        <v>211</v>
      </c>
      <c r="E57" s="77">
        <v>1</v>
      </c>
      <c r="F57" s="149">
        <v>4.1500000000000004</v>
      </c>
      <c r="G57" s="128"/>
      <c r="H57" s="387">
        <f t="shared" si="0"/>
        <v>0</v>
      </c>
    </row>
    <row r="58" spans="1:8" x14ac:dyDescent="0.25">
      <c r="A58" s="5"/>
      <c r="B58" s="25"/>
      <c r="C58" s="148" t="s">
        <v>13</v>
      </c>
      <c r="D58" s="77" t="s">
        <v>212</v>
      </c>
      <c r="E58" s="77">
        <v>1</v>
      </c>
      <c r="F58" s="149">
        <v>4.2300000000000004</v>
      </c>
      <c r="G58" s="128"/>
      <c r="H58" s="387">
        <f t="shared" si="0"/>
        <v>0</v>
      </c>
    </row>
    <row r="59" spans="1:8" x14ac:dyDescent="0.25">
      <c r="A59" s="5"/>
      <c r="B59" s="25"/>
      <c r="C59" s="148" t="s">
        <v>13</v>
      </c>
      <c r="D59" s="77" t="s">
        <v>213</v>
      </c>
      <c r="E59" s="77">
        <v>1</v>
      </c>
      <c r="F59" s="149">
        <v>4.53</v>
      </c>
      <c r="G59" s="128"/>
      <c r="H59" s="387">
        <f t="shared" si="0"/>
        <v>0</v>
      </c>
    </row>
    <row r="60" spans="1:8" x14ac:dyDescent="0.25">
      <c r="A60" s="5"/>
      <c r="B60" s="25"/>
      <c r="C60" s="148" t="s">
        <v>10</v>
      </c>
      <c r="D60" s="77" t="s">
        <v>214</v>
      </c>
      <c r="E60" s="77">
        <v>4</v>
      </c>
      <c r="F60" s="149">
        <v>3.51</v>
      </c>
      <c r="G60" s="128"/>
      <c r="H60" s="387">
        <f t="shared" si="0"/>
        <v>0</v>
      </c>
    </row>
    <row r="61" spans="1:8" x14ac:dyDescent="0.25">
      <c r="A61" s="5"/>
      <c r="B61" s="25"/>
      <c r="C61" s="148" t="s">
        <v>13</v>
      </c>
      <c r="D61" s="77" t="s">
        <v>215</v>
      </c>
      <c r="E61" s="77">
        <v>2</v>
      </c>
      <c r="F61" s="149">
        <v>9.3800000000000008</v>
      </c>
      <c r="G61" s="128"/>
      <c r="H61" s="387">
        <f t="shared" si="0"/>
        <v>0</v>
      </c>
    </row>
    <row r="62" spans="1:8" x14ac:dyDescent="0.25">
      <c r="A62" s="5"/>
      <c r="B62" s="25"/>
      <c r="C62" s="148" t="s">
        <v>10</v>
      </c>
      <c r="D62" s="77" t="s">
        <v>216</v>
      </c>
      <c r="E62" s="77">
        <v>3</v>
      </c>
      <c r="F62" s="149">
        <v>15.37</v>
      </c>
      <c r="G62" s="128"/>
      <c r="H62" s="387">
        <f t="shared" si="0"/>
        <v>0</v>
      </c>
    </row>
    <row r="63" spans="1:8" x14ac:dyDescent="0.25">
      <c r="A63" s="5"/>
      <c r="B63" s="25"/>
      <c r="C63" s="148" t="s">
        <v>13</v>
      </c>
      <c r="D63" s="77" t="s">
        <v>217</v>
      </c>
      <c r="E63" s="77">
        <v>2</v>
      </c>
      <c r="F63" s="149">
        <v>9.86</v>
      </c>
      <c r="G63" s="128"/>
      <c r="H63" s="387">
        <f t="shared" si="0"/>
        <v>0</v>
      </c>
    </row>
    <row r="64" spans="1:8" x14ac:dyDescent="0.25">
      <c r="A64" s="5"/>
      <c r="B64" s="25"/>
      <c r="C64" s="148" t="s">
        <v>10</v>
      </c>
      <c r="D64" s="77" t="s">
        <v>218</v>
      </c>
      <c r="E64" s="77">
        <v>16</v>
      </c>
      <c r="F64" s="149">
        <v>98.93</v>
      </c>
      <c r="G64" s="128"/>
      <c r="H64" s="387">
        <f t="shared" si="0"/>
        <v>0</v>
      </c>
    </row>
    <row r="65" spans="1:8" x14ac:dyDescent="0.25">
      <c r="A65" s="5"/>
      <c r="B65" s="25"/>
      <c r="C65" s="148" t="s">
        <v>13</v>
      </c>
      <c r="D65" s="77" t="s">
        <v>219</v>
      </c>
      <c r="E65" s="77">
        <v>1</v>
      </c>
      <c r="F65" s="149">
        <v>5.46</v>
      </c>
      <c r="G65" s="156"/>
      <c r="H65" s="387">
        <f t="shared" si="0"/>
        <v>0</v>
      </c>
    </row>
    <row r="66" spans="1:8" x14ac:dyDescent="0.25">
      <c r="A66" s="5"/>
      <c r="B66" s="25"/>
      <c r="C66" s="148" t="s">
        <v>10</v>
      </c>
      <c r="D66" s="77" t="s">
        <v>220</v>
      </c>
      <c r="E66" s="77">
        <v>2</v>
      </c>
      <c r="F66" s="149">
        <v>10.95</v>
      </c>
      <c r="G66" s="156"/>
      <c r="H66" s="387">
        <f t="shared" si="0"/>
        <v>0</v>
      </c>
    </row>
    <row r="67" spans="1:8" x14ac:dyDescent="0.25">
      <c r="A67" s="5"/>
      <c r="B67" s="25"/>
      <c r="C67" s="148" t="s">
        <v>13</v>
      </c>
      <c r="D67" s="77" t="s">
        <v>221</v>
      </c>
      <c r="E67" s="77">
        <v>2</v>
      </c>
      <c r="F67" s="149">
        <v>2.64</v>
      </c>
      <c r="G67" s="162"/>
      <c r="H67" s="387">
        <f t="shared" si="0"/>
        <v>0</v>
      </c>
    </row>
    <row r="68" spans="1:8" x14ac:dyDescent="0.25">
      <c r="A68" s="5"/>
      <c r="B68" s="25"/>
      <c r="C68" s="148" t="s">
        <v>10</v>
      </c>
      <c r="D68" s="77" t="s">
        <v>221</v>
      </c>
      <c r="E68" s="77">
        <v>13</v>
      </c>
      <c r="F68" s="149">
        <v>17.16</v>
      </c>
      <c r="G68" s="162"/>
      <c r="H68" s="387">
        <f t="shared" si="0"/>
        <v>0</v>
      </c>
    </row>
    <row r="69" spans="1:8" x14ac:dyDescent="0.25">
      <c r="A69" s="5"/>
      <c r="B69" s="25"/>
      <c r="C69" s="148" t="s">
        <v>10</v>
      </c>
      <c r="D69" s="77" t="s">
        <v>222</v>
      </c>
      <c r="E69" s="77">
        <v>2</v>
      </c>
      <c r="F69" s="149">
        <v>9.5</v>
      </c>
      <c r="G69" s="162"/>
      <c r="H69" s="387">
        <f t="shared" si="0"/>
        <v>0</v>
      </c>
    </row>
    <row r="70" spans="1:8" x14ac:dyDescent="0.25">
      <c r="A70" s="5"/>
      <c r="B70" s="25"/>
      <c r="C70" s="148" t="s">
        <v>10</v>
      </c>
      <c r="D70" s="77" t="s">
        <v>223</v>
      </c>
      <c r="E70" s="77">
        <v>2</v>
      </c>
      <c r="F70" s="149">
        <v>13.82</v>
      </c>
      <c r="G70" s="162"/>
      <c r="H70" s="387">
        <f t="shared" si="0"/>
        <v>0</v>
      </c>
    </row>
    <row r="71" spans="1:8" x14ac:dyDescent="0.25">
      <c r="A71" s="5"/>
      <c r="B71" s="25"/>
      <c r="C71" s="148" t="s">
        <v>10</v>
      </c>
      <c r="D71" s="77" t="s">
        <v>224</v>
      </c>
      <c r="E71" s="77">
        <v>1</v>
      </c>
      <c r="F71" s="149">
        <v>7.1</v>
      </c>
      <c r="G71" s="162"/>
      <c r="H71" s="387">
        <f t="shared" ref="H71:H134" si="1">(F71*G71)</f>
        <v>0</v>
      </c>
    </row>
    <row r="72" spans="1:8" x14ac:dyDescent="0.25">
      <c r="A72" s="5"/>
      <c r="B72" s="25"/>
      <c r="C72" s="148" t="s">
        <v>10</v>
      </c>
      <c r="D72" s="77" t="s">
        <v>225</v>
      </c>
      <c r="E72" s="77">
        <v>1</v>
      </c>
      <c r="F72" s="149">
        <v>13.65</v>
      </c>
      <c r="G72" s="162"/>
      <c r="H72" s="387">
        <f t="shared" si="1"/>
        <v>0</v>
      </c>
    </row>
    <row r="73" spans="1:8" x14ac:dyDescent="0.25">
      <c r="A73" s="5"/>
      <c r="B73" s="25"/>
      <c r="C73" s="148" t="s">
        <v>10</v>
      </c>
      <c r="D73" s="77" t="s">
        <v>226</v>
      </c>
      <c r="E73" s="77">
        <v>1</v>
      </c>
      <c r="F73" s="149">
        <v>22.11</v>
      </c>
      <c r="G73" s="162"/>
      <c r="H73" s="387">
        <f t="shared" si="1"/>
        <v>0</v>
      </c>
    </row>
    <row r="74" spans="1:8" x14ac:dyDescent="0.25">
      <c r="A74" s="5"/>
      <c r="B74" s="25"/>
      <c r="C74" s="148" t="s">
        <v>10</v>
      </c>
      <c r="D74" s="77" t="s">
        <v>227</v>
      </c>
      <c r="E74" s="77">
        <v>1</v>
      </c>
      <c r="F74" s="149">
        <v>25.25</v>
      </c>
      <c r="G74" s="162"/>
      <c r="H74" s="387">
        <f t="shared" si="1"/>
        <v>0</v>
      </c>
    </row>
    <row r="75" spans="1:8" x14ac:dyDescent="0.25">
      <c r="A75" s="5"/>
      <c r="B75" s="25"/>
      <c r="C75" s="148"/>
      <c r="D75" s="77"/>
      <c r="E75" s="77"/>
      <c r="F75" s="149"/>
      <c r="G75" s="162"/>
      <c r="H75" s="387">
        <f t="shared" si="1"/>
        <v>0</v>
      </c>
    </row>
    <row r="76" spans="1:8" x14ac:dyDescent="0.25">
      <c r="A76" s="5"/>
      <c r="B76" s="25" t="s">
        <v>44</v>
      </c>
      <c r="C76" s="148" t="s">
        <v>10</v>
      </c>
      <c r="D76" s="77" t="s">
        <v>197</v>
      </c>
      <c r="E76" s="77">
        <v>2</v>
      </c>
      <c r="F76" s="149">
        <v>1.7</v>
      </c>
      <c r="G76" s="162"/>
      <c r="H76" s="387">
        <f t="shared" si="1"/>
        <v>0</v>
      </c>
    </row>
    <row r="77" spans="1:8" x14ac:dyDescent="0.25">
      <c r="A77" s="5"/>
      <c r="B77" s="25"/>
      <c r="C77" s="148" t="s">
        <v>10</v>
      </c>
      <c r="D77" s="77" t="s">
        <v>189</v>
      </c>
      <c r="E77" s="77">
        <v>1</v>
      </c>
      <c r="F77" s="149">
        <v>0.85</v>
      </c>
      <c r="G77" s="162"/>
      <c r="H77" s="387">
        <f t="shared" si="1"/>
        <v>0</v>
      </c>
    </row>
    <row r="78" spans="1:8" x14ac:dyDescent="0.25">
      <c r="A78" s="5"/>
      <c r="B78" s="25"/>
      <c r="C78" s="148" t="s">
        <v>10</v>
      </c>
      <c r="D78" s="77" t="s">
        <v>228</v>
      </c>
      <c r="E78" s="77">
        <v>2</v>
      </c>
      <c r="F78" s="149">
        <v>4.2300000000000004</v>
      </c>
      <c r="G78" s="162"/>
      <c r="H78" s="387">
        <f t="shared" si="1"/>
        <v>0</v>
      </c>
    </row>
    <row r="79" spans="1:8" x14ac:dyDescent="0.25">
      <c r="A79" s="5"/>
      <c r="B79" s="25"/>
      <c r="C79" s="148" t="s">
        <v>10</v>
      </c>
      <c r="D79" s="77" t="s">
        <v>229</v>
      </c>
      <c r="E79" s="77">
        <v>2</v>
      </c>
      <c r="F79" s="149">
        <v>6.4</v>
      </c>
      <c r="G79" s="162"/>
      <c r="H79" s="387">
        <f t="shared" si="1"/>
        <v>0</v>
      </c>
    </row>
    <row r="80" spans="1:8" x14ac:dyDescent="0.25">
      <c r="A80" s="5"/>
      <c r="B80" s="25"/>
      <c r="C80" s="148" t="s">
        <v>10</v>
      </c>
      <c r="D80" s="77" t="s">
        <v>230</v>
      </c>
      <c r="E80" s="77">
        <v>1</v>
      </c>
      <c r="F80" s="149">
        <v>1.06</v>
      </c>
      <c r="G80" s="162"/>
      <c r="H80" s="387">
        <f t="shared" si="1"/>
        <v>0</v>
      </c>
    </row>
    <row r="81" spans="1:8" x14ac:dyDescent="0.25">
      <c r="A81" s="5"/>
      <c r="B81" s="25"/>
      <c r="C81" s="148" t="s">
        <v>10</v>
      </c>
      <c r="D81" s="77" t="s">
        <v>231</v>
      </c>
      <c r="E81" s="77">
        <v>4</v>
      </c>
      <c r="F81" s="149">
        <v>8.6300000000000008</v>
      </c>
      <c r="G81" s="162"/>
      <c r="H81" s="387">
        <f t="shared" si="1"/>
        <v>0</v>
      </c>
    </row>
    <row r="82" spans="1:8" x14ac:dyDescent="0.25">
      <c r="A82" s="5"/>
      <c r="B82" s="25"/>
      <c r="C82" s="148" t="s">
        <v>10</v>
      </c>
      <c r="D82" s="77" t="s">
        <v>232</v>
      </c>
      <c r="E82" s="77">
        <v>1</v>
      </c>
      <c r="F82" s="149">
        <v>3.36</v>
      </c>
      <c r="G82" s="162"/>
      <c r="H82" s="387">
        <f t="shared" si="1"/>
        <v>0</v>
      </c>
    </row>
    <row r="83" spans="1:8" x14ac:dyDescent="0.25">
      <c r="A83" s="5"/>
      <c r="B83" s="25"/>
      <c r="C83" s="148" t="s">
        <v>10</v>
      </c>
      <c r="D83" s="77" t="s">
        <v>233</v>
      </c>
      <c r="E83" s="77">
        <v>2</v>
      </c>
      <c r="F83" s="149">
        <v>5.34</v>
      </c>
      <c r="G83" s="162"/>
      <c r="H83" s="387">
        <f t="shared" si="1"/>
        <v>0</v>
      </c>
    </row>
    <row r="84" spans="1:8" x14ac:dyDescent="0.25">
      <c r="A84" s="5"/>
      <c r="B84" s="25"/>
      <c r="C84" s="148" t="s">
        <v>10</v>
      </c>
      <c r="D84" s="77" t="s">
        <v>234</v>
      </c>
      <c r="E84" s="77">
        <v>1</v>
      </c>
      <c r="F84" s="149">
        <v>0.7</v>
      </c>
      <c r="G84" s="162"/>
      <c r="H84" s="387">
        <f t="shared" si="1"/>
        <v>0</v>
      </c>
    </row>
    <row r="85" spans="1:8" x14ac:dyDescent="0.25">
      <c r="A85" s="5"/>
      <c r="B85" s="25"/>
      <c r="C85" s="148" t="s">
        <v>10</v>
      </c>
      <c r="D85" s="77" t="s">
        <v>235</v>
      </c>
      <c r="E85" s="77">
        <v>1</v>
      </c>
      <c r="F85" s="149">
        <v>2.77</v>
      </c>
      <c r="G85" s="162"/>
      <c r="H85" s="387">
        <f t="shared" si="1"/>
        <v>0</v>
      </c>
    </row>
    <row r="86" spans="1:8" x14ac:dyDescent="0.25">
      <c r="A86" s="5"/>
      <c r="B86" s="25"/>
      <c r="C86" s="148" t="s">
        <v>10</v>
      </c>
      <c r="D86" s="77" t="s">
        <v>236</v>
      </c>
      <c r="E86" s="77">
        <v>1</v>
      </c>
      <c r="F86" s="149">
        <v>0.76</v>
      </c>
      <c r="G86" s="162"/>
      <c r="H86" s="387">
        <f t="shared" si="1"/>
        <v>0</v>
      </c>
    </row>
    <row r="87" spans="1:8" x14ac:dyDescent="0.25">
      <c r="A87" s="5"/>
      <c r="B87" s="25"/>
      <c r="C87" s="148" t="s">
        <v>10</v>
      </c>
      <c r="D87" s="77" t="s">
        <v>237</v>
      </c>
      <c r="E87" s="77">
        <v>1</v>
      </c>
      <c r="F87" s="149">
        <v>2.98</v>
      </c>
      <c r="G87" s="162"/>
      <c r="H87" s="387">
        <f t="shared" si="1"/>
        <v>0</v>
      </c>
    </row>
    <row r="88" spans="1:8" x14ac:dyDescent="0.25">
      <c r="A88" s="5"/>
      <c r="B88" s="25"/>
      <c r="C88" s="148" t="s">
        <v>10</v>
      </c>
      <c r="D88" s="77" t="s">
        <v>188</v>
      </c>
      <c r="E88" s="77">
        <v>1</v>
      </c>
      <c r="F88" s="149">
        <v>2.02</v>
      </c>
      <c r="G88" s="162"/>
      <c r="H88" s="387">
        <f t="shared" si="1"/>
        <v>0</v>
      </c>
    </row>
    <row r="89" spans="1:8" x14ac:dyDescent="0.25">
      <c r="A89" s="5"/>
      <c r="B89" s="25"/>
      <c r="C89" s="148" t="s">
        <v>10</v>
      </c>
      <c r="D89" s="77" t="s">
        <v>218</v>
      </c>
      <c r="E89" s="77">
        <v>4</v>
      </c>
      <c r="F89" s="149">
        <v>24.73</v>
      </c>
      <c r="G89" s="162"/>
      <c r="H89" s="387">
        <f t="shared" si="1"/>
        <v>0</v>
      </c>
    </row>
    <row r="90" spans="1:8" x14ac:dyDescent="0.25">
      <c r="A90" s="5"/>
      <c r="B90" s="25"/>
      <c r="C90" s="148" t="s">
        <v>10</v>
      </c>
      <c r="D90" s="77" t="s">
        <v>238</v>
      </c>
      <c r="E90" s="77">
        <v>1</v>
      </c>
      <c r="F90" s="149">
        <v>1.93</v>
      </c>
      <c r="G90" s="162"/>
      <c r="H90" s="387">
        <f t="shared" si="1"/>
        <v>0</v>
      </c>
    </row>
    <row r="91" spans="1:8" x14ac:dyDescent="0.25">
      <c r="A91" s="5"/>
      <c r="B91" s="25"/>
      <c r="C91" s="148" t="s">
        <v>10</v>
      </c>
      <c r="D91" s="77" t="s">
        <v>239</v>
      </c>
      <c r="E91" s="77">
        <v>1</v>
      </c>
      <c r="F91" s="149">
        <v>1.95</v>
      </c>
      <c r="G91" s="162"/>
      <c r="H91" s="387">
        <f t="shared" si="1"/>
        <v>0</v>
      </c>
    </row>
    <row r="92" spans="1:8" x14ac:dyDescent="0.25">
      <c r="A92" s="5"/>
      <c r="B92" s="25"/>
      <c r="C92" s="148" t="s">
        <v>10</v>
      </c>
      <c r="D92" s="77" t="s">
        <v>240</v>
      </c>
      <c r="E92" s="77">
        <v>2</v>
      </c>
      <c r="F92" s="149">
        <v>7.94</v>
      </c>
      <c r="G92" s="162"/>
      <c r="H92" s="387">
        <f t="shared" si="1"/>
        <v>0</v>
      </c>
    </row>
    <row r="93" spans="1:8" x14ac:dyDescent="0.25">
      <c r="A93" s="5"/>
      <c r="B93" s="25"/>
      <c r="C93" s="148" t="s">
        <v>10</v>
      </c>
      <c r="D93" s="77" t="s">
        <v>241</v>
      </c>
      <c r="E93" s="77">
        <v>1</v>
      </c>
      <c r="F93" s="149">
        <v>1.08</v>
      </c>
      <c r="G93" s="162"/>
      <c r="H93" s="387">
        <f t="shared" si="1"/>
        <v>0</v>
      </c>
    </row>
    <row r="94" spans="1:8" x14ac:dyDescent="0.25">
      <c r="A94" s="5"/>
      <c r="B94" s="25"/>
      <c r="C94" s="148" t="s">
        <v>10</v>
      </c>
      <c r="D94" s="77" t="s">
        <v>242</v>
      </c>
      <c r="E94" s="77">
        <v>1</v>
      </c>
      <c r="F94" s="149">
        <v>4.9000000000000004</v>
      </c>
      <c r="G94" s="162"/>
      <c r="H94" s="387">
        <f t="shared" si="1"/>
        <v>0</v>
      </c>
    </row>
    <row r="95" spans="1:8" x14ac:dyDescent="0.25">
      <c r="A95" s="5"/>
      <c r="B95" s="25"/>
      <c r="C95" s="148" t="s">
        <v>10</v>
      </c>
      <c r="D95" s="77" t="s">
        <v>243</v>
      </c>
      <c r="E95" s="77">
        <v>1</v>
      </c>
      <c r="F95" s="149">
        <v>2.11</v>
      </c>
      <c r="G95" s="162"/>
      <c r="H95" s="387">
        <f t="shared" si="1"/>
        <v>0</v>
      </c>
    </row>
    <row r="96" spans="1:8" x14ac:dyDescent="0.25">
      <c r="A96" s="5"/>
      <c r="B96" s="25"/>
      <c r="C96" s="148" t="s">
        <v>10</v>
      </c>
      <c r="D96" s="77" t="s">
        <v>244</v>
      </c>
      <c r="E96" s="77">
        <v>1</v>
      </c>
      <c r="F96" s="149">
        <v>0.67</v>
      </c>
      <c r="G96" s="162"/>
      <c r="H96" s="387">
        <f t="shared" si="1"/>
        <v>0</v>
      </c>
    </row>
    <row r="97" spans="1:8" x14ac:dyDescent="0.25">
      <c r="A97" s="5"/>
      <c r="B97" s="25"/>
      <c r="C97" s="148" t="s">
        <v>10</v>
      </c>
      <c r="D97" s="77" t="s">
        <v>245</v>
      </c>
      <c r="E97" s="77">
        <v>1</v>
      </c>
      <c r="F97" s="149">
        <v>0.74</v>
      </c>
      <c r="G97" s="162"/>
      <c r="H97" s="387">
        <f t="shared" si="1"/>
        <v>0</v>
      </c>
    </row>
    <row r="98" spans="1:8" x14ac:dyDescent="0.25">
      <c r="A98" s="5"/>
      <c r="B98" s="25"/>
      <c r="C98" s="148" t="s">
        <v>10</v>
      </c>
      <c r="D98" s="77" t="s">
        <v>246</v>
      </c>
      <c r="E98" s="77">
        <v>1</v>
      </c>
      <c r="F98" s="149">
        <v>5.76</v>
      </c>
      <c r="G98" s="162"/>
      <c r="H98" s="387">
        <f t="shared" si="1"/>
        <v>0</v>
      </c>
    </row>
    <row r="99" spans="1:8" x14ac:dyDescent="0.25">
      <c r="A99" s="5"/>
      <c r="B99" s="25"/>
      <c r="C99" s="148" t="s">
        <v>10</v>
      </c>
      <c r="D99" s="77" t="s">
        <v>247</v>
      </c>
      <c r="E99" s="77">
        <v>1</v>
      </c>
      <c r="F99" s="149">
        <v>1.51</v>
      </c>
      <c r="G99" s="162"/>
      <c r="H99" s="387">
        <f t="shared" si="1"/>
        <v>0</v>
      </c>
    </row>
    <row r="100" spans="1:8" x14ac:dyDescent="0.25">
      <c r="A100" s="5"/>
      <c r="B100" s="25"/>
      <c r="C100" s="148" t="s">
        <v>10</v>
      </c>
      <c r="D100" s="77" t="s">
        <v>248</v>
      </c>
      <c r="E100" s="77">
        <v>1</v>
      </c>
      <c r="F100" s="149">
        <v>1.76</v>
      </c>
      <c r="G100" s="162"/>
      <c r="H100" s="387">
        <f t="shared" si="1"/>
        <v>0</v>
      </c>
    </row>
    <row r="101" spans="1:8" x14ac:dyDescent="0.25">
      <c r="A101" s="5"/>
      <c r="B101" s="25"/>
      <c r="C101" s="148" t="s">
        <v>10</v>
      </c>
      <c r="D101" s="77" t="s">
        <v>249</v>
      </c>
      <c r="E101" s="77">
        <v>1</v>
      </c>
      <c r="F101" s="149">
        <v>1.79</v>
      </c>
      <c r="G101" s="162"/>
      <c r="H101" s="387">
        <f t="shared" si="1"/>
        <v>0</v>
      </c>
    </row>
    <row r="102" spans="1:8" x14ac:dyDescent="0.25">
      <c r="A102" s="5"/>
      <c r="B102" s="25"/>
      <c r="C102" s="148"/>
      <c r="D102" s="77"/>
      <c r="E102" s="77"/>
      <c r="F102" s="149"/>
      <c r="G102" s="162"/>
      <c r="H102" s="387">
        <f t="shared" si="1"/>
        <v>0</v>
      </c>
    </row>
    <row r="103" spans="1:8" x14ac:dyDescent="0.25">
      <c r="A103" s="9"/>
      <c r="B103" s="25" t="s">
        <v>17</v>
      </c>
      <c r="C103" s="148" t="s">
        <v>10</v>
      </c>
      <c r="D103" s="77" t="s">
        <v>184</v>
      </c>
      <c r="E103" s="77">
        <v>5</v>
      </c>
      <c r="F103" s="149">
        <v>13.45</v>
      </c>
      <c r="G103" s="162"/>
      <c r="H103" s="387">
        <f t="shared" si="1"/>
        <v>0</v>
      </c>
    </row>
    <row r="104" spans="1:8" x14ac:dyDescent="0.25">
      <c r="A104" s="9"/>
      <c r="B104" s="25"/>
      <c r="C104" s="148" t="s">
        <v>10</v>
      </c>
      <c r="D104" s="77" t="s">
        <v>250</v>
      </c>
      <c r="E104" s="77">
        <v>1</v>
      </c>
      <c r="F104" s="149">
        <v>2.9</v>
      </c>
      <c r="G104" s="162"/>
      <c r="H104" s="387">
        <f t="shared" si="1"/>
        <v>0</v>
      </c>
    </row>
    <row r="105" spans="1:8" x14ac:dyDescent="0.25">
      <c r="A105" s="9"/>
      <c r="B105" s="25"/>
      <c r="C105" s="148" t="s">
        <v>10</v>
      </c>
      <c r="D105" s="77" t="s">
        <v>251</v>
      </c>
      <c r="E105" s="77">
        <v>1</v>
      </c>
      <c r="F105" s="149">
        <v>2.86</v>
      </c>
      <c r="G105" s="162"/>
      <c r="H105" s="387">
        <f t="shared" si="1"/>
        <v>0</v>
      </c>
    </row>
    <row r="106" spans="1:8" x14ac:dyDescent="0.25">
      <c r="A106" s="9"/>
      <c r="B106" s="25"/>
      <c r="C106" s="148" t="s">
        <v>10</v>
      </c>
      <c r="D106" s="77" t="s">
        <v>252</v>
      </c>
      <c r="E106" s="77">
        <v>1</v>
      </c>
      <c r="F106" s="149">
        <v>3.42</v>
      </c>
      <c r="G106" s="162"/>
      <c r="H106" s="387">
        <f t="shared" si="1"/>
        <v>0</v>
      </c>
    </row>
    <row r="107" spans="1:8" x14ac:dyDescent="0.25">
      <c r="A107" s="9"/>
      <c r="B107" s="25"/>
      <c r="C107" s="148" t="s">
        <v>10</v>
      </c>
      <c r="D107" s="77" t="s">
        <v>253</v>
      </c>
      <c r="E107" s="77">
        <v>1</v>
      </c>
      <c r="F107" s="149">
        <v>4.54</v>
      </c>
      <c r="G107" s="162"/>
      <c r="H107" s="387">
        <f t="shared" si="1"/>
        <v>0</v>
      </c>
    </row>
    <row r="108" spans="1:8" x14ac:dyDescent="0.25">
      <c r="A108" s="9"/>
      <c r="B108" s="25"/>
      <c r="C108" s="148" t="s">
        <v>10</v>
      </c>
      <c r="D108" s="77" t="s">
        <v>254</v>
      </c>
      <c r="E108" s="77">
        <v>1</v>
      </c>
      <c r="F108" s="149">
        <v>4.21</v>
      </c>
      <c r="G108" s="162"/>
      <c r="H108" s="387">
        <f t="shared" si="1"/>
        <v>0</v>
      </c>
    </row>
    <row r="109" spans="1:8" x14ac:dyDescent="0.25">
      <c r="A109" s="9"/>
      <c r="B109" s="25"/>
      <c r="C109" s="148" t="s">
        <v>10</v>
      </c>
      <c r="D109" s="77" t="s">
        <v>255</v>
      </c>
      <c r="E109" s="77">
        <v>2</v>
      </c>
      <c r="F109" s="149">
        <v>8.4499999999999993</v>
      </c>
      <c r="G109" s="162"/>
      <c r="H109" s="387">
        <f t="shared" si="1"/>
        <v>0</v>
      </c>
    </row>
    <row r="110" spans="1:8" x14ac:dyDescent="0.25">
      <c r="A110" s="5"/>
      <c r="B110" s="25"/>
      <c r="C110" s="148" t="s">
        <v>10</v>
      </c>
      <c r="D110" s="77" t="s">
        <v>256</v>
      </c>
      <c r="E110" s="77">
        <v>4</v>
      </c>
      <c r="F110" s="149">
        <v>17.170000000000002</v>
      </c>
      <c r="G110" s="162"/>
      <c r="H110" s="387">
        <f t="shared" si="1"/>
        <v>0</v>
      </c>
    </row>
    <row r="111" spans="1:8" x14ac:dyDescent="0.25">
      <c r="A111" s="5"/>
      <c r="B111" s="25"/>
      <c r="C111" s="148" t="s">
        <v>10</v>
      </c>
      <c r="D111" s="77" t="s">
        <v>257</v>
      </c>
      <c r="E111" s="77">
        <v>1</v>
      </c>
      <c r="F111" s="149">
        <v>4.3</v>
      </c>
      <c r="G111" s="162"/>
      <c r="H111" s="387">
        <f t="shared" si="1"/>
        <v>0</v>
      </c>
    </row>
    <row r="112" spans="1:8" x14ac:dyDescent="0.25">
      <c r="A112" s="5"/>
      <c r="B112" s="25"/>
      <c r="C112" s="148" t="s">
        <v>10</v>
      </c>
      <c r="D112" s="77" t="s">
        <v>258</v>
      </c>
      <c r="E112" s="77">
        <v>1</v>
      </c>
      <c r="F112" s="149">
        <v>4.5199999999999996</v>
      </c>
      <c r="G112" s="162"/>
      <c r="H112" s="387">
        <f t="shared" si="1"/>
        <v>0</v>
      </c>
    </row>
    <row r="113" spans="1:8" x14ac:dyDescent="0.25">
      <c r="A113" s="5"/>
      <c r="B113" s="25"/>
      <c r="C113" s="148" t="s">
        <v>10</v>
      </c>
      <c r="D113" s="77" t="s">
        <v>259</v>
      </c>
      <c r="E113" s="77">
        <v>1</v>
      </c>
      <c r="F113" s="149">
        <v>2.1800000000000002</v>
      </c>
      <c r="G113" s="162"/>
      <c r="H113" s="387">
        <f t="shared" si="1"/>
        <v>0</v>
      </c>
    </row>
    <row r="114" spans="1:8" x14ac:dyDescent="0.25">
      <c r="A114" s="5"/>
      <c r="B114" s="25"/>
      <c r="C114" s="148" t="s">
        <v>10</v>
      </c>
      <c r="D114" s="77" t="s">
        <v>260</v>
      </c>
      <c r="E114" s="77">
        <v>2</v>
      </c>
      <c r="F114" s="149">
        <v>8.8800000000000008</v>
      </c>
      <c r="G114" s="162"/>
      <c r="H114" s="387">
        <f t="shared" si="1"/>
        <v>0</v>
      </c>
    </row>
    <row r="115" spans="1:8" x14ac:dyDescent="0.25">
      <c r="A115" s="5"/>
      <c r="B115" s="25"/>
      <c r="C115" s="148" t="s">
        <v>10</v>
      </c>
      <c r="D115" s="77" t="s">
        <v>261</v>
      </c>
      <c r="E115" s="77">
        <v>4</v>
      </c>
      <c r="F115" s="149">
        <v>19.22</v>
      </c>
      <c r="G115" s="162"/>
      <c r="H115" s="387">
        <f t="shared" si="1"/>
        <v>0</v>
      </c>
    </row>
    <row r="116" spans="1:8" x14ac:dyDescent="0.25">
      <c r="A116" s="5"/>
      <c r="B116" s="25"/>
      <c r="C116" s="148" t="s">
        <v>10</v>
      </c>
      <c r="D116" s="77" t="s">
        <v>262</v>
      </c>
      <c r="E116" s="77">
        <v>1</v>
      </c>
      <c r="F116" s="149">
        <v>5.8</v>
      </c>
      <c r="G116" s="162"/>
      <c r="H116" s="387">
        <f t="shared" si="1"/>
        <v>0</v>
      </c>
    </row>
    <row r="117" spans="1:8" x14ac:dyDescent="0.25">
      <c r="A117" s="5"/>
      <c r="B117" s="25"/>
      <c r="C117" s="148" t="s">
        <v>10</v>
      </c>
      <c r="D117" s="77" t="s">
        <v>185</v>
      </c>
      <c r="E117" s="77">
        <v>1</v>
      </c>
      <c r="F117" s="149">
        <v>5.04</v>
      </c>
      <c r="G117" s="162"/>
      <c r="H117" s="387">
        <f t="shared" si="1"/>
        <v>0</v>
      </c>
    </row>
    <row r="118" spans="1:8" x14ac:dyDescent="0.25">
      <c r="A118" s="5"/>
      <c r="B118" s="25"/>
      <c r="C118" s="148" t="s">
        <v>10</v>
      </c>
      <c r="D118" s="77" t="s">
        <v>263</v>
      </c>
      <c r="E118" s="77">
        <v>1</v>
      </c>
      <c r="F118" s="149">
        <v>5.08</v>
      </c>
      <c r="G118" s="162"/>
      <c r="H118" s="387">
        <f t="shared" si="1"/>
        <v>0</v>
      </c>
    </row>
    <row r="119" spans="1:8" x14ac:dyDescent="0.25">
      <c r="A119" s="5"/>
      <c r="B119" s="25"/>
      <c r="C119" s="148" t="s">
        <v>10</v>
      </c>
      <c r="D119" s="77" t="s">
        <v>264</v>
      </c>
      <c r="E119" s="77">
        <v>1</v>
      </c>
      <c r="F119" s="149">
        <v>5.32</v>
      </c>
      <c r="G119" s="162"/>
      <c r="H119" s="387">
        <f t="shared" si="1"/>
        <v>0</v>
      </c>
    </row>
    <row r="120" spans="1:8" x14ac:dyDescent="0.25">
      <c r="A120" s="5"/>
      <c r="B120" s="25"/>
      <c r="C120" s="148" t="s">
        <v>10</v>
      </c>
      <c r="D120" s="77" t="s">
        <v>265</v>
      </c>
      <c r="E120" s="77">
        <v>1</v>
      </c>
      <c r="F120" s="149">
        <v>5.36</v>
      </c>
      <c r="G120" s="162"/>
      <c r="H120" s="387">
        <f t="shared" si="1"/>
        <v>0</v>
      </c>
    </row>
    <row r="121" spans="1:8" x14ac:dyDescent="0.25">
      <c r="A121" s="5"/>
      <c r="B121" s="25"/>
      <c r="C121" s="148" t="s">
        <v>10</v>
      </c>
      <c r="D121" s="77" t="s">
        <v>266</v>
      </c>
      <c r="E121" s="77">
        <v>1</v>
      </c>
      <c r="F121" s="149">
        <v>5.97</v>
      </c>
      <c r="G121" s="162"/>
      <c r="H121" s="387">
        <f t="shared" si="1"/>
        <v>0</v>
      </c>
    </row>
    <row r="122" spans="1:8" x14ac:dyDescent="0.25">
      <c r="A122" s="5"/>
      <c r="B122" s="25"/>
      <c r="C122" s="148"/>
      <c r="D122" s="77"/>
      <c r="E122" s="77"/>
      <c r="F122" s="149"/>
      <c r="G122" s="162"/>
      <c r="H122" s="387">
        <f t="shared" si="1"/>
        <v>0</v>
      </c>
    </row>
    <row r="123" spans="1:8" x14ac:dyDescent="0.25">
      <c r="A123" s="5"/>
      <c r="B123" s="25" t="s">
        <v>34</v>
      </c>
      <c r="C123" s="148" t="s">
        <v>10</v>
      </c>
      <c r="D123" s="77" t="s">
        <v>184</v>
      </c>
      <c r="E123" s="77">
        <v>1</v>
      </c>
      <c r="F123" s="149">
        <v>2.69</v>
      </c>
      <c r="G123" s="162"/>
      <c r="H123" s="387">
        <f t="shared" si="1"/>
        <v>0</v>
      </c>
    </row>
    <row r="124" spans="1:8" x14ac:dyDescent="0.25">
      <c r="A124" s="5"/>
      <c r="B124" s="25"/>
      <c r="C124" s="148" t="s">
        <v>10</v>
      </c>
      <c r="D124" s="77" t="s">
        <v>267</v>
      </c>
      <c r="E124" s="77">
        <v>1</v>
      </c>
      <c r="F124" s="149">
        <v>2.81</v>
      </c>
      <c r="G124" s="162"/>
      <c r="H124" s="387">
        <f t="shared" si="1"/>
        <v>0</v>
      </c>
    </row>
    <row r="125" spans="1:8" x14ac:dyDescent="0.25">
      <c r="A125" s="5"/>
      <c r="B125" s="25"/>
      <c r="C125" s="148" t="s">
        <v>10</v>
      </c>
      <c r="D125" s="77" t="s">
        <v>184</v>
      </c>
      <c r="E125" s="77">
        <v>1</v>
      </c>
      <c r="F125" s="149">
        <v>2.69</v>
      </c>
      <c r="G125" s="162"/>
      <c r="H125" s="387">
        <f t="shared" si="1"/>
        <v>0</v>
      </c>
    </row>
    <row r="126" spans="1:8" x14ac:dyDescent="0.25">
      <c r="A126" s="5"/>
      <c r="B126" s="25"/>
      <c r="C126" s="148" t="s">
        <v>10</v>
      </c>
      <c r="D126" s="77" t="s">
        <v>250</v>
      </c>
      <c r="E126" s="77">
        <v>1</v>
      </c>
      <c r="F126" s="149">
        <v>2.9</v>
      </c>
      <c r="G126" s="162"/>
      <c r="H126" s="387">
        <f t="shared" si="1"/>
        <v>0</v>
      </c>
    </row>
    <row r="127" spans="1:8" x14ac:dyDescent="0.25">
      <c r="A127" s="5"/>
      <c r="B127" s="25"/>
      <c r="C127" s="148" t="s">
        <v>10</v>
      </c>
      <c r="D127" s="77" t="s">
        <v>251</v>
      </c>
      <c r="E127" s="77">
        <v>1</v>
      </c>
      <c r="F127" s="149">
        <v>2.86</v>
      </c>
      <c r="G127" s="162"/>
      <c r="H127" s="387">
        <f t="shared" si="1"/>
        <v>0</v>
      </c>
    </row>
    <row r="128" spans="1:8" x14ac:dyDescent="0.25">
      <c r="A128" s="5"/>
      <c r="B128" s="25"/>
      <c r="C128" s="148" t="s">
        <v>10</v>
      </c>
      <c r="D128" s="77" t="s">
        <v>268</v>
      </c>
      <c r="E128" s="77">
        <v>1</v>
      </c>
      <c r="F128" s="149">
        <v>4.51</v>
      </c>
      <c r="G128" s="162"/>
      <c r="H128" s="387">
        <f t="shared" si="1"/>
        <v>0</v>
      </c>
    </row>
    <row r="129" spans="1:8" x14ac:dyDescent="0.25">
      <c r="A129" s="5"/>
      <c r="B129" s="25"/>
      <c r="C129" s="148" t="s">
        <v>10</v>
      </c>
      <c r="D129" s="77" t="s">
        <v>269</v>
      </c>
      <c r="E129" s="77">
        <v>1</v>
      </c>
      <c r="F129" s="149">
        <v>4.84</v>
      </c>
      <c r="G129" s="162"/>
      <c r="H129" s="387">
        <f t="shared" si="1"/>
        <v>0</v>
      </c>
    </row>
    <row r="130" spans="1:8" x14ac:dyDescent="0.25">
      <c r="A130" s="5"/>
      <c r="B130" s="25"/>
      <c r="C130" s="148" t="s">
        <v>10</v>
      </c>
      <c r="D130" s="77" t="s">
        <v>270</v>
      </c>
      <c r="E130" s="77">
        <v>2</v>
      </c>
      <c r="F130" s="149">
        <v>9.65</v>
      </c>
      <c r="G130" s="162"/>
      <c r="H130" s="387">
        <f t="shared" si="1"/>
        <v>0</v>
      </c>
    </row>
    <row r="131" spans="1:8" x14ac:dyDescent="0.25">
      <c r="A131" s="5"/>
      <c r="B131" s="25"/>
      <c r="C131" s="148" t="s">
        <v>10</v>
      </c>
      <c r="D131" s="77" t="s">
        <v>271</v>
      </c>
      <c r="E131" s="77">
        <v>1</v>
      </c>
      <c r="F131" s="149">
        <v>14.44</v>
      </c>
      <c r="G131" s="162"/>
      <c r="H131" s="387">
        <f t="shared" si="1"/>
        <v>0</v>
      </c>
    </row>
    <row r="132" spans="1:8" x14ac:dyDescent="0.25">
      <c r="A132" s="5"/>
      <c r="B132" s="25"/>
      <c r="C132" s="148"/>
      <c r="D132" s="77"/>
      <c r="E132" s="77"/>
      <c r="F132" s="149"/>
      <c r="G132" s="162"/>
      <c r="H132" s="387">
        <f t="shared" si="1"/>
        <v>0</v>
      </c>
    </row>
    <row r="133" spans="1:8" x14ac:dyDescent="0.25">
      <c r="A133" s="5"/>
      <c r="B133" s="25" t="s">
        <v>272</v>
      </c>
      <c r="C133" s="148" t="s">
        <v>13</v>
      </c>
      <c r="D133" s="77" t="s">
        <v>273</v>
      </c>
      <c r="E133" s="77">
        <v>1</v>
      </c>
      <c r="F133" s="149">
        <v>17.329999999999998</v>
      </c>
      <c r="G133" s="162"/>
      <c r="H133" s="387">
        <f t="shared" si="1"/>
        <v>0</v>
      </c>
    </row>
    <row r="134" spans="1:8" x14ac:dyDescent="0.25">
      <c r="A134" s="5"/>
      <c r="B134" s="25"/>
      <c r="C134" s="148" t="s">
        <v>10</v>
      </c>
      <c r="D134" s="77" t="s">
        <v>274</v>
      </c>
      <c r="E134" s="77">
        <v>2</v>
      </c>
      <c r="F134" s="149">
        <v>6.9</v>
      </c>
      <c r="G134" s="162"/>
      <c r="H134" s="387">
        <f t="shared" si="1"/>
        <v>0</v>
      </c>
    </row>
    <row r="135" spans="1:8" x14ac:dyDescent="0.25">
      <c r="A135" s="5"/>
      <c r="B135" s="25"/>
      <c r="C135" s="148" t="s">
        <v>10</v>
      </c>
      <c r="D135" s="77" t="s">
        <v>275</v>
      </c>
      <c r="E135" s="77">
        <v>1</v>
      </c>
      <c r="F135" s="149">
        <v>12.15</v>
      </c>
      <c r="G135" s="162"/>
      <c r="H135" s="387">
        <f t="shared" ref="H135:H194" si="2">(F135*G135)</f>
        <v>0</v>
      </c>
    </row>
    <row r="136" spans="1:8" x14ac:dyDescent="0.25">
      <c r="A136" s="5"/>
      <c r="B136" s="25"/>
      <c r="C136" s="148"/>
      <c r="D136" s="77"/>
      <c r="E136" s="77"/>
      <c r="F136" s="149"/>
      <c r="G136" s="162"/>
      <c r="H136" s="387">
        <f t="shared" si="2"/>
        <v>0</v>
      </c>
    </row>
    <row r="137" spans="1:8" x14ac:dyDescent="0.25">
      <c r="A137" s="93"/>
      <c r="B137" s="84" t="s">
        <v>33</v>
      </c>
      <c r="C137" s="151" t="s">
        <v>10</v>
      </c>
      <c r="D137" s="144" t="s">
        <v>276</v>
      </c>
      <c r="E137" s="144">
        <v>1</v>
      </c>
      <c r="F137" s="152">
        <v>10.49</v>
      </c>
      <c r="G137" s="162"/>
      <c r="H137" s="387">
        <f t="shared" si="2"/>
        <v>0</v>
      </c>
    </row>
    <row r="138" spans="1:8" x14ac:dyDescent="0.25">
      <c r="A138" s="93"/>
      <c r="B138" s="84"/>
      <c r="C138" s="151" t="s">
        <v>13</v>
      </c>
      <c r="D138" s="144" t="s">
        <v>277</v>
      </c>
      <c r="E138" s="144">
        <v>1</v>
      </c>
      <c r="F138" s="152">
        <v>1.41</v>
      </c>
      <c r="G138" s="162"/>
      <c r="H138" s="387">
        <f t="shared" si="2"/>
        <v>0</v>
      </c>
    </row>
    <row r="139" spans="1:8" x14ac:dyDescent="0.25">
      <c r="A139" s="93"/>
      <c r="B139" s="84"/>
      <c r="C139" s="151" t="s">
        <v>13</v>
      </c>
      <c r="D139" s="144" t="s">
        <v>278</v>
      </c>
      <c r="E139" s="144">
        <v>19</v>
      </c>
      <c r="F139" s="152">
        <v>43.14</v>
      </c>
      <c r="G139" s="162"/>
      <c r="H139" s="387">
        <f t="shared" si="2"/>
        <v>0</v>
      </c>
    </row>
    <row r="140" spans="1:8" x14ac:dyDescent="0.25">
      <c r="A140" s="93"/>
      <c r="B140" s="84"/>
      <c r="C140" s="151" t="s">
        <v>13</v>
      </c>
      <c r="D140" s="144" t="s">
        <v>279</v>
      </c>
      <c r="E140" s="144">
        <v>37</v>
      </c>
      <c r="F140" s="152">
        <v>91.39</v>
      </c>
      <c r="G140" s="162"/>
      <c r="H140" s="387">
        <f t="shared" si="2"/>
        <v>0</v>
      </c>
    </row>
    <row r="141" spans="1:8" x14ac:dyDescent="0.25">
      <c r="A141" s="93"/>
      <c r="B141" s="84"/>
      <c r="C141" s="151" t="s">
        <v>13</v>
      </c>
      <c r="D141" s="144" t="s">
        <v>280</v>
      </c>
      <c r="E141" s="144">
        <v>6</v>
      </c>
      <c r="F141" s="152">
        <v>32.49</v>
      </c>
      <c r="G141" s="162"/>
      <c r="H141" s="387">
        <f t="shared" si="2"/>
        <v>0</v>
      </c>
    </row>
    <row r="142" spans="1:8" x14ac:dyDescent="0.25">
      <c r="A142" s="93"/>
      <c r="B142" s="84"/>
      <c r="C142" s="151" t="s">
        <v>13</v>
      </c>
      <c r="D142" s="144" t="s">
        <v>281</v>
      </c>
      <c r="E142" s="144">
        <v>11</v>
      </c>
      <c r="F142" s="152">
        <v>60.61</v>
      </c>
      <c r="G142" s="162"/>
      <c r="H142" s="387">
        <f t="shared" si="2"/>
        <v>0</v>
      </c>
    </row>
    <row r="143" spans="1:8" x14ac:dyDescent="0.25">
      <c r="A143" s="93"/>
      <c r="B143" s="84"/>
      <c r="C143" s="151" t="s">
        <v>13</v>
      </c>
      <c r="D143" s="144" t="s">
        <v>193</v>
      </c>
      <c r="E143" s="144">
        <v>1</v>
      </c>
      <c r="F143" s="152">
        <v>9.5</v>
      </c>
      <c r="G143" s="162"/>
      <c r="H143" s="387">
        <f t="shared" si="2"/>
        <v>0</v>
      </c>
    </row>
    <row r="144" spans="1:8" x14ac:dyDescent="0.25">
      <c r="A144" s="5"/>
      <c r="B144" s="25"/>
      <c r="C144" s="148"/>
      <c r="D144" s="77"/>
      <c r="E144" s="77"/>
      <c r="F144" s="149"/>
      <c r="G144" s="162"/>
      <c r="H144" s="387">
        <f t="shared" si="2"/>
        <v>0</v>
      </c>
    </row>
    <row r="145" spans="1:8" x14ac:dyDescent="0.25">
      <c r="A145" s="5"/>
      <c r="B145" s="25"/>
      <c r="C145" s="148"/>
      <c r="D145" s="77"/>
      <c r="E145" s="77"/>
      <c r="F145" s="149"/>
      <c r="G145" s="162"/>
      <c r="H145" s="387">
        <f t="shared" si="2"/>
        <v>0</v>
      </c>
    </row>
    <row r="146" spans="1:8" x14ac:dyDescent="0.25">
      <c r="A146" s="5"/>
      <c r="B146" s="25"/>
      <c r="C146" s="148"/>
      <c r="D146" s="77"/>
      <c r="E146" s="77"/>
      <c r="F146" s="149"/>
      <c r="G146" s="162"/>
      <c r="H146" s="387">
        <f t="shared" si="2"/>
        <v>0</v>
      </c>
    </row>
    <row r="147" spans="1:8" ht="15.75" thickBot="1" x14ac:dyDescent="0.3">
      <c r="A147" s="6"/>
      <c r="B147" s="31"/>
      <c r="C147" s="150"/>
      <c r="D147" s="65"/>
      <c r="E147" s="65"/>
      <c r="F147" s="153"/>
      <c r="G147" s="162"/>
      <c r="H147" s="387">
        <f t="shared" si="2"/>
        <v>0</v>
      </c>
    </row>
    <row r="148" spans="1:8" x14ac:dyDescent="0.25">
      <c r="A148" s="12" t="s">
        <v>87</v>
      </c>
      <c r="B148" s="21" t="s">
        <v>12</v>
      </c>
      <c r="C148" s="148" t="s">
        <v>13</v>
      </c>
      <c r="D148" s="77" t="s">
        <v>282</v>
      </c>
      <c r="E148" s="77">
        <v>1</v>
      </c>
      <c r="F148" s="149">
        <v>1.2</v>
      </c>
      <c r="G148" s="162"/>
      <c r="H148" s="387">
        <f t="shared" si="2"/>
        <v>0</v>
      </c>
    </row>
    <row r="149" spans="1:8" x14ac:dyDescent="0.25">
      <c r="A149" s="1"/>
      <c r="B149" s="25"/>
      <c r="C149" s="148" t="s">
        <v>13</v>
      </c>
      <c r="D149" s="77" t="s">
        <v>198</v>
      </c>
      <c r="E149" s="77">
        <v>2</v>
      </c>
      <c r="F149" s="149">
        <v>1.66</v>
      </c>
      <c r="G149" s="162"/>
      <c r="H149" s="387">
        <f t="shared" si="2"/>
        <v>0</v>
      </c>
    </row>
    <row r="150" spans="1:8" x14ac:dyDescent="0.25">
      <c r="A150" s="1"/>
      <c r="B150" s="25"/>
      <c r="C150" s="148" t="s">
        <v>13</v>
      </c>
      <c r="D150" s="77" t="s">
        <v>283</v>
      </c>
      <c r="E150" s="77">
        <v>1</v>
      </c>
      <c r="F150" s="149">
        <v>2.38</v>
      </c>
      <c r="G150" s="162"/>
      <c r="H150" s="387">
        <f t="shared" si="2"/>
        <v>0</v>
      </c>
    </row>
    <row r="151" spans="1:8" x14ac:dyDescent="0.25">
      <c r="A151" s="1"/>
      <c r="B151" s="25"/>
      <c r="C151" s="148" t="s">
        <v>10</v>
      </c>
      <c r="D151" s="77" t="s">
        <v>203</v>
      </c>
      <c r="E151" s="77">
        <v>1</v>
      </c>
      <c r="F151" s="149">
        <v>1.7</v>
      </c>
      <c r="G151" s="162"/>
      <c r="H151" s="387">
        <f t="shared" si="2"/>
        <v>0</v>
      </c>
    </row>
    <row r="152" spans="1:8" x14ac:dyDescent="0.25">
      <c r="A152" s="1"/>
      <c r="B152" s="25"/>
      <c r="C152" s="148" t="s">
        <v>13</v>
      </c>
      <c r="D152" s="77" t="s">
        <v>203</v>
      </c>
      <c r="E152" s="77">
        <v>38</v>
      </c>
      <c r="F152" s="149">
        <v>64.58</v>
      </c>
      <c r="G152" s="162"/>
      <c r="H152" s="387">
        <f t="shared" si="2"/>
        <v>0</v>
      </c>
    </row>
    <row r="153" spans="1:8" x14ac:dyDescent="0.25">
      <c r="A153" s="1"/>
      <c r="B153" s="25"/>
      <c r="C153" s="148" t="s">
        <v>13</v>
      </c>
      <c r="D153" s="77" t="s">
        <v>204</v>
      </c>
      <c r="E153" s="77">
        <v>29</v>
      </c>
      <c r="F153" s="149">
        <v>52.57</v>
      </c>
      <c r="G153" s="162"/>
      <c r="H153" s="387">
        <f t="shared" si="2"/>
        <v>0</v>
      </c>
    </row>
    <row r="154" spans="1:8" x14ac:dyDescent="0.25">
      <c r="A154" s="1"/>
      <c r="B154" s="25"/>
      <c r="C154" s="148" t="s">
        <v>10</v>
      </c>
      <c r="D154" s="77" t="s">
        <v>284</v>
      </c>
      <c r="E154" s="77">
        <v>4</v>
      </c>
      <c r="F154" s="149">
        <v>9.73</v>
      </c>
      <c r="G154" s="162"/>
      <c r="H154" s="387">
        <f t="shared" si="2"/>
        <v>0</v>
      </c>
    </row>
    <row r="155" spans="1:8" x14ac:dyDescent="0.25">
      <c r="A155" s="1"/>
      <c r="B155" s="25"/>
      <c r="C155" s="148" t="s">
        <v>10</v>
      </c>
      <c r="D155" s="77" t="s">
        <v>285</v>
      </c>
      <c r="E155" s="77">
        <v>3</v>
      </c>
      <c r="F155" s="149">
        <v>7.38</v>
      </c>
      <c r="G155" s="162"/>
      <c r="H155" s="387">
        <f t="shared" si="2"/>
        <v>0</v>
      </c>
    </row>
    <row r="156" spans="1:8" x14ac:dyDescent="0.25">
      <c r="A156" s="1"/>
      <c r="B156" s="25"/>
      <c r="C156" s="148" t="s">
        <v>13</v>
      </c>
      <c r="D156" s="77" t="s">
        <v>286</v>
      </c>
      <c r="E156" s="77">
        <v>4</v>
      </c>
      <c r="F156" s="149">
        <v>10.91</v>
      </c>
      <c r="G156" s="162"/>
      <c r="H156" s="387">
        <f t="shared" si="2"/>
        <v>0</v>
      </c>
    </row>
    <row r="157" spans="1:8" x14ac:dyDescent="0.25">
      <c r="A157" s="1"/>
      <c r="B157" s="25"/>
      <c r="C157" s="148" t="s">
        <v>10</v>
      </c>
      <c r="D157" s="77" t="s">
        <v>287</v>
      </c>
      <c r="E157" s="77">
        <v>2</v>
      </c>
      <c r="F157" s="149">
        <v>5.3</v>
      </c>
      <c r="G157" s="162"/>
      <c r="H157" s="387">
        <f t="shared" si="2"/>
        <v>0</v>
      </c>
    </row>
    <row r="158" spans="1:8" x14ac:dyDescent="0.25">
      <c r="A158" s="5"/>
      <c r="B158" s="25"/>
      <c r="C158" s="148" t="s">
        <v>13</v>
      </c>
      <c r="D158" s="77" t="s">
        <v>288</v>
      </c>
      <c r="E158" s="77">
        <v>1</v>
      </c>
      <c r="F158" s="149">
        <v>3.95</v>
      </c>
      <c r="G158" s="162"/>
      <c r="H158" s="387">
        <f t="shared" si="2"/>
        <v>0</v>
      </c>
    </row>
    <row r="159" spans="1:8" x14ac:dyDescent="0.25">
      <c r="A159" s="5"/>
      <c r="B159" s="25"/>
      <c r="C159" s="148" t="s">
        <v>13</v>
      </c>
      <c r="D159" s="77" t="s">
        <v>289</v>
      </c>
      <c r="E159" s="77">
        <v>5</v>
      </c>
      <c r="F159" s="149">
        <v>26.72</v>
      </c>
      <c r="G159" s="162"/>
      <c r="H159" s="387">
        <f t="shared" si="2"/>
        <v>0</v>
      </c>
    </row>
    <row r="160" spans="1:8" x14ac:dyDescent="0.25">
      <c r="A160" s="5"/>
      <c r="B160" s="25"/>
      <c r="C160" s="148" t="s">
        <v>13</v>
      </c>
      <c r="D160" s="77" t="s">
        <v>290</v>
      </c>
      <c r="E160" s="77">
        <v>2</v>
      </c>
      <c r="F160" s="149">
        <v>6.3</v>
      </c>
      <c r="G160" s="162"/>
      <c r="H160" s="387">
        <f t="shared" si="2"/>
        <v>0</v>
      </c>
    </row>
    <row r="161" spans="1:8" x14ac:dyDescent="0.25">
      <c r="A161" s="5"/>
      <c r="B161" s="25"/>
      <c r="C161" s="148" t="s">
        <v>13</v>
      </c>
      <c r="D161" s="77" t="s">
        <v>291</v>
      </c>
      <c r="E161" s="77">
        <v>1</v>
      </c>
      <c r="F161" s="149">
        <v>4.1900000000000004</v>
      </c>
      <c r="G161" s="162"/>
      <c r="H161" s="387">
        <f t="shared" si="2"/>
        <v>0</v>
      </c>
    </row>
    <row r="162" spans="1:8" x14ac:dyDescent="0.25">
      <c r="A162" s="5"/>
      <c r="B162" s="25"/>
      <c r="C162" s="148" t="s">
        <v>10</v>
      </c>
      <c r="D162" s="77" t="s">
        <v>292</v>
      </c>
      <c r="E162" s="77">
        <v>4</v>
      </c>
      <c r="F162" s="149">
        <v>8.2799999999999994</v>
      </c>
      <c r="G162" s="162"/>
      <c r="H162" s="387">
        <f t="shared" si="2"/>
        <v>0</v>
      </c>
    </row>
    <row r="163" spans="1:8" x14ac:dyDescent="0.25">
      <c r="A163" s="5"/>
      <c r="B163" s="25"/>
      <c r="C163" s="148" t="s">
        <v>13</v>
      </c>
      <c r="D163" s="77" t="s">
        <v>293</v>
      </c>
      <c r="E163" s="77">
        <v>2</v>
      </c>
      <c r="F163" s="149">
        <v>10.11</v>
      </c>
      <c r="G163" s="162"/>
      <c r="H163" s="387">
        <f t="shared" si="2"/>
        <v>0</v>
      </c>
    </row>
    <row r="164" spans="1:8" x14ac:dyDescent="0.25">
      <c r="A164" s="5"/>
      <c r="B164" s="25"/>
      <c r="C164" s="148" t="s">
        <v>13</v>
      </c>
      <c r="D164" s="77" t="s">
        <v>294</v>
      </c>
      <c r="E164" s="77">
        <v>1</v>
      </c>
      <c r="F164" s="149">
        <v>4.75</v>
      </c>
      <c r="G164" s="162"/>
      <c r="H164" s="387">
        <f t="shared" si="2"/>
        <v>0</v>
      </c>
    </row>
    <row r="165" spans="1:8" x14ac:dyDescent="0.25">
      <c r="A165" s="5"/>
      <c r="B165" s="25"/>
      <c r="C165" s="148" t="s">
        <v>13</v>
      </c>
      <c r="D165" s="77" t="s">
        <v>295</v>
      </c>
      <c r="E165" s="77">
        <v>2</v>
      </c>
      <c r="F165" s="149">
        <v>10.6</v>
      </c>
      <c r="G165" s="162"/>
      <c r="H165" s="387">
        <f t="shared" si="2"/>
        <v>0</v>
      </c>
    </row>
    <row r="166" spans="1:8" x14ac:dyDescent="0.25">
      <c r="A166" s="5"/>
      <c r="B166" s="25"/>
      <c r="C166" s="148" t="s">
        <v>13</v>
      </c>
      <c r="D166" s="77" t="s">
        <v>296</v>
      </c>
      <c r="E166" s="77">
        <v>1</v>
      </c>
      <c r="F166" s="149">
        <v>4.79</v>
      </c>
      <c r="G166" s="162"/>
      <c r="H166" s="387">
        <f t="shared" si="2"/>
        <v>0</v>
      </c>
    </row>
    <row r="167" spans="1:8" x14ac:dyDescent="0.25">
      <c r="A167" s="5"/>
      <c r="B167" s="25"/>
      <c r="C167" s="148" t="s">
        <v>10</v>
      </c>
      <c r="D167" s="77" t="s">
        <v>297</v>
      </c>
      <c r="E167" s="77">
        <v>1</v>
      </c>
      <c r="F167" s="149">
        <v>5.26</v>
      </c>
      <c r="G167" s="162"/>
      <c r="H167" s="387">
        <f t="shared" si="2"/>
        <v>0</v>
      </c>
    </row>
    <row r="168" spans="1:8" x14ac:dyDescent="0.25">
      <c r="A168" s="5"/>
      <c r="B168" s="25"/>
      <c r="C168" s="148" t="s">
        <v>10</v>
      </c>
      <c r="D168" s="77" t="s">
        <v>298</v>
      </c>
      <c r="E168" s="77">
        <v>1</v>
      </c>
      <c r="F168" s="149">
        <v>8.76</v>
      </c>
      <c r="G168" s="162"/>
      <c r="H168" s="387">
        <f t="shared" si="2"/>
        <v>0</v>
      </c>
    </row>
    <row r="169" spans="1:8" x14ac:dyDescent="0.25">
      <c r="A169" s="5"/>
      <c r="B169" s="25"/>
      <c r="C169" s="148" t="s">
        <v>10</v>
      </c>
      <c r="D169" s="77" t="s">
        <v>299</v>
      </c>
      <c r="E169" s="77">
        <v>1</v>
      </c>
      <c r="F169" s="149">
        <v>7.44</v>
      </c>
      <c r="G169" s="162"/>
      <c r="H169" s="387">
        <f t="shared" si="2"/>
        <v>0</v>
      </c>
    </row>
    <row r="170" spans="1:8" x14ac:dyDescent="0.25">
      <c r="A170" s="9"/>
      <c r="B170" s="25"/>
      <c r="C170" s="148"/>
      <c r="D170" s="77"/>
      <c r="E170" s="77"/>
      <c r="F170" s="149"/>
      <c r="G170" s="162"/>
      <c r="H170" s="387">
        <f t="shared" si="2"/>
        <v>0</v>
      </c>
    </row>
    <row r="171" spans="1:8" x14ac:dyDescent="0.25">
      <c r="A171" s="5"/>
      <c r="B171" s="25" t="s">
        <v>16</v>
      </c>
      <c r="C171" s="148" t="s">
        <v>10</v>
      </c>
      <c r="D171" s="77" t="s">
        <v>300</v>
      </c>
      <c r="E171" s="77">
        <v>1</v>
      </c>
      <c r="F171" s="149">
        <v>0.54</v>
      </c>
      <c r="G171" s="162"/>
      <c r="H171" s="387">
        <f t="shared" si="2"/>
        <v>0</v>
      </c>
    </row>
    <row r="172" spans="1:8" x14ac:dyDescent="0.25">
      <c r="A172" s="5"/>
      <c r="B172" s="25"/>
      <c r="C172" s="148" t="s">
        <v>10</v>
      </c>
      <c r="D172" s="77" t="s">
        <v>184</v>
      </c>
      <c r="E172" s="77">
        <v>3</v>
      </c>
      <c r="F172" s="149">
        <v>8.07</v>
      </c>
      <c r="G172" s="162"/>
      <c r="H172" s="387">
        <f t="shared" si="2"/>
        <v>0</v>
      </c>
    </row>
    <row r="173" spans="1:8" x14ac:dyDescent="0.25">
      <c r="A173" s="5"/>
      <c r="B173" s="25"/>
      <c r="C173" s="148" t="s">
        <v>10</v>
      </c>
      <c r="D173" s="77" t="s">
        <v>301</v>
      </c>
      <c r="E173" s="77">
        <v>1</v>
      </c>
      <c r="F173" s="149">
        <v>3.79</v>
      </c>
      <c r="G173" s="162"/>
      <c r="H173" s="387">
        <f t="shared" si="2"/>
        <v>0</v>
      </c>
    </row>
    <row r="174" spans="1:8" x14ac:dyDescent="0.25">
      <c r="A174" s="5"/>
      <c r="B174" s="25"/>
      <c r="C174" s="148" t="s">
        <v>10</v>
      </c>
      <c r="D174" s="77" t="s">
        <v>256</v>
      </c>
      <c r="E174" s="77">
        <v>1</v>
      </c>
      <c r="F174" s="149">
        <v>4.29</v>
      </c>
      <c r="G174" s="162"/>
      <c r="H174" s="387">
        <f t="shared" si="2"/>
        <v>0</v>
      </c>
    </row>
    <row r="175" spans="1:8" x14ac:dyDescent="0.25">
      <c r="A175" s="5"/>
      <c r="B175" s="25"/>
      <c r="C175" s="148" t="s">
        <v>10</v>
      </c>
      <c r="D175" s="77" t="s">
        <v>261</v>
      </c>
      <c r="E175" s="77">
        <v>1</v>
      </c>
      <c r="F175" s="149">
        <v>4.8</v>
      </c>
      <c r="G175" s="162"/>
      <c r="H175" s="387">
        <f t="shared" si="2"/>
        <v>0</v>
      </c>
    </row>
    <row r="176" spans="1:8" x14ac:dyDescent="0.25">
      <c r="A176" s="5"/>
      <c r="B176" s="25"/>
      <c r="C176" s="148" t="s">
        <v>10</v>
      </c>
      <c r="D176" s="77" t="s">
        <v>185</v>
      </c>
      <c r="E176" s="77">
        <v>1</v>
      </c>
      <c r="F176" s="149">
        <v>5.04</v>
      </c>
      <c r="G176" s="162"/>
      <c r="H176" s="387">
        <f t="shared" si="2"/>
        <v>0</v>
      </c>
    </row>
    <row r="177" spans="1:8" x14ac:dyDescent="0.25">
      <c r="A177" s="5"/>
      <c r="B177" s="25"/>
      <c r="C177" s="148"/>
      <c r="D177" s="77"/>
      <c r="E177" s="77"/>
      <c r="F177" s="149"/>
      <c r="G177" s="162"/>
      <c r="H177" s="387">
        <f t="shared" si="2"/>
        <v>0</v>
      </c>
    </row>
    <row r="178" spans="1:8" x14ac:dyDescent="0.25">
      <c r="A178" s="5"/>
      <c r="B178" s="25" t="s">
        <v>44</v>
      </c>
      <c r="C178" s="148" t="s">
        <v>10</v>
      </c>
      <c r="D178" s="77" t="s">
        <v>189</v>
      </c>
      <c r="E178" s="77">
        <v>1</v>
      </c>
      <c r="F178" s="149">
        <v>0.85</v>
      </c>
      <c r="G178" s="162"/>
      <c r="H178" s="387">
        <f t="shared" si="2"/>
        <v>0</v>
      </c>
    </row>
    <row r="179" spans="1:8" x14ac:dyDescent="0.25">
      <c r="A179" s="5"/>
      <c r="B179" s="25"/>
      <c r="C179" s="148" t="s">
        <v>10</v>
      </c>
      <c r="D179" s="77" t="s">
        <v>188</v>
      </c>
      <c r="E179" s="77">
        <v>1</v>
      </c>
      <c r="F179" s="149">
        <v>2.02</v>
      </c>
      <c r="G179" s="162"/>
      <c r="H179" s="387">
        <f t="shared" si="2"/>
        <v>0</v>
      </c>
    </row>
    <row r="180" spans="1:8" x14ac:dyDescent="0.25">
      <c r="A180" s="5"/>
      <c r="B180" s="25"/>
      <c r="C180" s="148" t="s">
        <v>10</v>
      </c>
      <c r="D180" s="77" t="s">
        <v>302</v>
      </c>
      <c r="E180" s="77">
        <v>1</v>
      </c>
      <c r="F180" s="149">
        <v>5.6</v>
      </c>
      <c r="G180" s="162"/>
      <c r="H180" s="387">
        <f t="shared" si="2"/>
        <v>0</v>
      </c>
    </row>
    <row r="181" spans="1:8" x14ac:dyDescent="0.25">
      <c r="A181" s="5"/>
      <c r="B181" s="25"/>
      <c r="C181" s="148"/>
      <c r="D181" s="77"/>
      <c r="E181" s="77"/>
      <c r="F181" s="149"/>
      <c r="G181" s="162"/>
      <c r="H181" s="387">
        <f t="shared" si="2"/>
        <v>0</v>
      </c>
    </row>
    <row r="182" spans="1:8" x14ac:dyDescent="0.25">
      <c r="A182" s="5"/>
      <c r="B182" s="25" t="s">
        <v>34</v>
      </c>
      <c r="C182" s="148" t="s">
        <v>10</v>
      </c>
      <c r="D182" s="77" t="s">
        <v>251</v>
      </c>
      <c r="E182" s="77">
        <v>2</v>
      </c>
      <c r="F182" s="149">
        <v>5.72</v>
      </c>
      <c r="G182" s="162"/>
      <c r="H182" s="387">
        <f t="shared" si="2"/>
        <v>0</v>
      </c>
    </row>
    <row r="183" spans="1:8" ht="15.75" thickBot="1" x14ac:dyDescent="0.3">
      <c r="A183" s="6"/>
      <c r="B183" s="31"/>
      <c r="C183" s="148"/>
      <c r="D183" s="77"/>
      <c r="E183" s="77"/>
      <c r="F183" s="149"/>
      <c r="G183" s="162"/>
      <c r="H183" s="387">
        <f t="shared" si="2"/>
        <v>0</v>
      </c>
    </row>
    <row r="184" spans="1:8" x14ac:dyDescent="0.25">
      <c r="A184" s="12" t="s">
        <v>303</v>
      </c>
      <c r="B184" s="21" t="s">
        <v>12</v>
      </c>
      <c r="C184" s="148" t="s">
        <v>10</v>
      </c>
      <c r="D184" s="77" t="s">
        <v>304</v>
      </c>
      <c r="E184" s="77">
        <v>1</v>
      </c>
      <c r="F184" s="149">
        <v>0.72</v>
      </c>
      <c r="G184" s="162"/>
      <c r="H184" s="387">
        <f t="shared" si="2"/>
        <v>0</v>
      </c>
    </row>
    <row r="185" spans="1:8" x14ac:dyDescent="0.25">
      <c r="A185" s="5"/>
      <c r="B185" s="39"/>
      <c r="C185" s="148" t="s">
        <v>10</v>
      </c>
      <c r="D185" s="77" t="s">
        <v>305</v>
      </c>
      <c r="E185" s="77">
        <v>2</v>
      </c>
      <c r="F185" s="149">
        <v>2.29</v>
      </c>
      <c r="G185" s="162"/>
      <c r="H185" s="387">
        <f t="shared" si="2"/>
        <v>0</v>
      </c>
    </row>
    <row r="186" spans="1:8" x14ac:dyDescent="0.25">
      <c r="A186" s="5"/>
      <c r="B186" s="39"/>
      <c r="C186" s="148" t="s">
        <v>10</v>
      </c>
      <c r="D186" s="77" t="s">
        <v>306</v>
      </c>
      <c r="E186" s="77">
        <v>2</v>
      </c>
      <c r="F186" s="149">
        <v>4.4000000000000004</v>
      </c>
      <c r="G186" s="162"/>
      <c r="H186" s="387">
        <f t="shared" si="2"/>
        <v>0</v>
      </c>
    </row>
    <row r="187" spans="1:8" x14ac:dyDescent="0.25">
      <c r="A187" s="5"/>
      <c r="B187" s="39"/>
      <c r="C187" s="148" t="s">
        <v>10</v>
      </c>
      <c r="D187" s="77" t="s">
        <v>307</v>
      </c>
      <c r="E187" s="77">
        <v>1</v>
      </c>
      <c r="F187" s="149">
        <v>3.03</v>
      </c>
      <c r="G187" s="162"/>
      <c r="H187" s="387">
        <f t="shared" si="2"/>
        <v>0</v>
      </c>
    </row>
    <row r="188" spans="1:8" x14ac:dyDescent="0.25">
      <c r="A188" s="5"/>
      <c r="B188" s="39"/>
      <c r="C188" s="148" t="s">
        <v>10</v>
      </c>
      <c r="D188" s="77" t="s">
        <v>308</v>
      </c>
      <c r="E188" s="77">
        <v>8</v>
      </c>
      <c r="F188" s="149">
        <v>13.96</v>
      </c>
      <c r="G188" s="162"/>
      <c r="H188" s="387">
        <f t="shared" si="2"/>
        <v>0</v>
      </c>
    </row>
    <row r="189" spans="1:8" x14ac:dyDescent="0.25">
      <c r="A189" s="5"/>
      <c r="B189" s="39"/>
      <c r="C189" s="148" t="s">
        <v>10</v>
      </c>
      <c r="D189" s="77" t="s">
        <v>309</v>
      </c>
      <c r="E189" s="77">
        <v>16</v>
      </c>
      <c r="F189" s="149">
        <v>29.2</v>
      </c>
      <c r="G189" s="162"/>
      <c r="H189" s="387">
        <f t="shared" si="2"/>
        <v>0</v>
      </c>
    </row>
    <row r="190" spans="1:8" x14ac:dyDescent="0.25">
      <c r="A190" s="5"/>
      <c r="B190" s="39"/>
      <c r="C190" s="148"/>
      <c r="D190" s="65"/>
      <c r="E190" s="65"/>
      <c r="F190" s="153"/>
      <c r="G190" s="162"/>
      <c r="H190" s="387">
        <f t="shared" si="2"/>
        <v>0</v>
      </c>
    </row>
    <row r="191" spans="1:8" x14ac:dyDescent="0.25">
      <c r="A191" s="5"/>
      <c r="B191" s="25" t="s">
        <v>34</v>
      </c>
      <c r="C191" s="148" t="s">
        <v>10</v>
      </c>
      <c r="D191" s="77" t="s">
        <v>307</v>
      </c>
      <c r="E191" s="77">
        <v>1</v>
      </c>
      <c r="F191" s="149">
        <v>3.03</v>
      </c>
      <c r="G191" s="162"/>
      <c r="H191" s="387">
        <f t="shared" si="2"/>
        <v>0</v>
      </c>
    </row>
    <row r="192" spans="1:8" x14ac:dyDescent="0.25">
      <c r="A192" s="5"/>
      <c r="B192" s="39"/>
      <c r="C192" s="148"/>
      <c r="D192" s="77"/>
      <c r="E192" s="77"/>
      <c r="F192" s="149"/>
      <c r="G192" s="162"/>
      <c r="H192" s="387">
        <f t="shared" si="2"/>
        <v>0</v>
      </c>
    </row>
    <row r="193" spans="1:8" x14ac:dyDescent="0.25">
      <c r="A193" s="5"/>
      <c r="B193" s="25" t="s">
        <v>272</v>
      </c>
      <c r="C193" s="154" t="s">
        <v>10</v>
      </c>
      <c r="D193" s="77" t="s">
        <v>310</v>
      </c>
      <c r="E193" s="77">
        <v>1</v>
      </c>
      <c r="F193" s="149">
        <v>8</v>
      </c>
      <c r="G193" s="162"/>
      <c r="H193" s="387">
        <f t="shared" si="2"/>
        <v>0</v>
      </c>
    </row>
    <row r="194" spans="1:8" ht="15.75" thickBot="1" x14ac:dyDescent="0.3">
      <c r="A194" s="93" t="s">
        <v>1280</v>
      </c>
      <c r="B194" s="197" t="s">
        <v>33</v>
      </c>
      <c r="C194" s="193"/>
      <c r="D194" s="194"/>
      <c r="E194" s="194"/>
      <c r="F194" s="195">
        <v>50.65</v>
      </c>
      <c r="G194" s="201"/>
      <c r="H194" s="388">
        <f t="shared" si="2"/>
        <v>0</v>
      </c>
    </row>
    <row r="195" spans="1:8" ht="15.75" thickBot="1" x14ac:dyDescent="0.3">
      <c r="A195" s="174"/>
      <c r="B195" s="175" t="s">
        <v>1282</v>
      </c>
      <c r="C195" s="175"/>
      <c r="D195" s="175"/>
      <c r="E195" s="175"/>
      <c r="F195" s="176"/>
      <c r="G195" s="208"/>
      <c r="H195" s="391"/>
    </row>
    <row r="196" spans="1:8" ht="15.75" thickBot="1" x14ac:dyDescent="0.3">
      <c r="A196" s="203"/>
      <c r="B196" s="204" t="s">
        <v>6</v>
      </c>
      <c r="C196" s="205"/>
      <c r="D196" s="204"/>
      <c r="E196" s="206"/>
      <c r="F196" s="205"/>
      <c r="G196" s="207"/>
      <c r="H196" s="393">
        <f>SUM(H6:H195)</f>
        <v>0</v>
      </c>
    </row>
  </sheetData>
  <sheetProtection algorithmName="SHA-512" hashValue="NeoD+k8H2QibomBBxk1//u0CC6NiK+FHT78dQ1J5jLP/QyTyXpvmV/cBi2u60suOd0A5ui6V3I3CmlYMvS7gmQ==" saltValue="oScG2uiQZv2Vp5DFoi9i2g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K28" sqref="K28"/>
    </sheetView>
  </sheetViews>
  <sheetFormatPr baseColWidth="10" defaultRowHeight="15" x14ac:dyDescent="0.25"/>
  <cols>
    <col min="1" max="1" width="14.85546875" customWidth="1"/>
    <col min="2" max="2" width="15.7109375" customWidth="1"/>
    <col min="3" max="3" width="11.28515625" customWidth="1"/>
    <col min="4" max="4" width="11" customWidth="1"/>
    <col min="5" max="5" width="6.5703125" customWidth="1"/>
    <col min="6" max="6" width="8.85546875" customWidth="1"/>
    <col min="7" max="7" width="15.7109375" style="94" customWidth="1"/>
    <col min="8" max="8" width="15.7109375" style="380" customWidth="1"/>
  </cols>
  <sheetData>
    <row r="1" spans="1:12" ht="23.25" x14ac:dyDescent="0.35">
      <c r="A1" s="4" t="s">
        <v>0</v>
      </c>
      <c r="C1" s="3"/>
      <c r="D1" s="3"/>
    </row>
    <row r="2" spans="1:12" ht="18.75" x14ac:dyDescent="0.3">
      <c r="C2" s="3"/>
      <c r="D2" s="3"/>
    </row>
    <row r="3" spans="1:12" ht="18.75" x14ac:dyDescent="0.3">
      <c r="C3" s="3" t="s">
        <v>1</v>
      </c>
      <c r="D3" s="3" t="s">
        <v>311</v>
      </c>
    </row>
    <row r="4" spans="1:12" ht="15.75" thickBot="1" x14ac:dyDescent="0.3"/>
    <row r="5" spans="1:12" ht="15.75" thickBot="1" x14ac:dyDescent="0.3">
      <c r="A5" s="241" t="s">
        <v>9</v>
      </c>
      <c r="B5" s="7" t="s">
        <v>14</v>
      </c>
      <c r="C5" s="74" t="s">
        <v>2</v>
      </c>
      <c r="D5" s="45" t="s">
        <v>3</v>
      </c>
      <c r="E5" s="129" t="s">
        <v>5</v>
      </c>
      <c r="F5" s="45" t="s">
        <v>11</v>
      </c>
      <c r="G5" s="113" t="s">
        <v>1105</v>
      </c>
      <c r="H5" s="381" t="s">
        <v>1106</v>
      </c>
      <c r="J5" t="s">
        <v>1210</v>
      </c>
      <c r="K5" t="s">
        <v>1250</v>
      </c>
      <c r="L5" t="s">
        <v>1211</v>
      </c>
    </row>
    <row r="6" spans="1:12" x14ac:dyDescent="0.25">
      <c r="A6" s="11" t="s">
        <v>4</v>
      </c>
      <c r="B6" s="15" t="s">
        <v>12</v>
      </c>
      <c r="C6" s="131" t="s">
        <v>10</v>
      </c>
      <c r="D6" s="132" t="s">
        <v>312</v>
      </c>
      <c r="E6" s="132">
        <v>9</v>
      </c>
      <c r="F6" s="133">
        <v>15.56</v>
      </c>
      <c r="G6" s="138"/>
      <c r="H6" s="386">
        <f>(F6*G6)</f>
        <v>0</v>
      </c>
      <c r="J6" t="s">
        <v>1249</v>
      </c>
      <c r="K6" t="s">
        <v>1250</v>
      </c>
      <c r="L6" t="s">
        <v>1251</v>
      </c>
    </row>
    <row r="7" spans="1:12" x14ac:dyDescent="0.25">
      <c r="A7" s="11"/>
      <c r="B7" s="14"/>
      <c r="C7" s="134" t="s">
        <v>13</v>
      </c>
      <c r="D7" s="43" t="s">
        <v>312</v>
      </c>
      <c r="E7" s="43">
        <v>2</v>
      </c>
      <c r="F7" s="135">
        <v>3.46</v>
      </c>
      <c r="G7" s="128"/>
      <c r="H7" s="386">
        <f t="shared" ref="H7:H48" si="0">(F7*G7)</f>
        <v>0</v>
      </c>
      <c r="J7" t="s">
        <v>1249</v>
      </c>
      <c r="K7" t="s">
        <v>33</v>
      </c>
      <c r="L7" t="s">
        <v>1251</v>
      </c>
    </row>
    <row r="8" spans="1:12" x14ac:dyDescent="0.25">
      <c r="A8" s="11"/>
      <c r="B8" s="14"/>
      <c r="C8" s="134" t="s">
        <v>10</v>
      </c>
      <c r="D8" s="130" t="s">
        <v>313</v>
      </c>
      <c r="E8" s="43">
        <v>3</v>
      </c>
      <c r="F8" s="135">
        <v>5.4</v>
      </c>
      <c r="G8" s="128"/>
      <c r="H8" s="386">
        <f t="shared" si="0"/>
        <v>0</v>
      </c>
      <c r="J8" t="s">
        <v>1210</v>
      </c>
      <c r="K8" t="s">
        <v>33</v>
      </c>
      <c r="L8" t="s">
        <v>1251</v>
      </c>
    </row>
    <row r="9" spans="1:12" x14ac:dyDescent="0.25">
      <c r="A9" s="11"/>
      <c r="B9" s="14"/>
      <c r="C9" s="134" t="s">
        <v>13</v>
      </c>
      <c r="D9" s="130" t="s">
        <v>314</v>
      </c>
      <c r="E9" s="43">
        <v>1</v>
      </c>
      <c r="F9" s="135">
        <v>1.8</v>
      </c>
      <c r="G9" s="128"/>
      <c r="H9" s="386">
        <f t="shared" si="0"/>
        <v>0</v>
      </c>
    </row>
    <row r="10" spans="1:12" x14ac:dyDescent="0.25">
      <c r="A10" s="11"/>
      <c r="B10" s="14"/>
      <c r="C10" s="134" t="s">
        <v>13</v>
      </c>
      <c r="D10" s="130" t="s">
        <v>315</v>
      </c>
      <c r="E10" s="43">
        <v>4</v>
      </c>
      <c r="F10" s="135">
        <v>4.8</v>
      </c>
      <c r="G10" s="128"/>
      <c r="H10" s="386">
        <f t="shared" si="0"/>
        <v>0</v>
      </c>
    </row>
    <row r="11" spans="1:12" x14ac:dyDescent="0.25">
      <c r="A11" s="11"/>
      <c r="B11" s="14"/>
      <c r="C11" s="134"/>
      <c r="D11" s="43"/>
      <c r="E11" s="43"/>
      <c r="F11" s="135"/>
      <c r="G11" s="128"/>
      <c r="H11" s="386">
        <f t="shared" si="0"/>
        <v>0</v>
      </c>
    </row>
    <row r="12" spans="1:12" x14ac:dyDescent="0.25">
      <c r="A12" s="9"/>
      <c r="B12" s="14" t="s">
        <v>34</v>
      </c>
      <c r="C12" s="134" t="s">
        <v>10</v>
      </c>
      <c r="D12" s="130" t="s">
        <v>316</v>
      </c>
      <c r="E12" s="43">
        <v>1</v>
      </c>
      <c r="F12" s="135">
        <v>5.81</v>
      </c>
      <c r="G12" s="128"/>
      <c r="H12" s="386">
        <f t="shared" si="0"/>
        <v>0</v>
      </c>
    </row>
    <row r="13" spans="1:12" x14ac:dyDescent="0.25">
      <c r="A13" s="9"/>
      <c r="B13" s="14"/>
      <c r="C13" s="134" t="s">
        <v>13</v>
      </c>
      <c r="D13" s="130" t="s">
        <v>74</v>
      </c>
      <c r="E13" s="43">
        <v>1</v>
      </c>
      <c r="F13" s="135">
        <v>1.03</v>
      </c>
      <c r="G13" s="128"/>
      <c r="H13" s="386">
        <f t="shared" si="0"/>
        <v>0</v>
      </c>
    </row>
    <row r="14" spans="1:12" x14ac:dyDescent="0.25">
      <c r="A14" s="9"/>
      <c r="B14" s="14"/>
      <c r="C14" s="134"/>
      <c r="D14" s="130"/>
      <c r="E14" s="43"/>
      <c r="F14" s="135"/>
      <c r="G14" s="128"/>
      <c r="H14" s="386">
        <f t="shared" si="0"/>
        <v>0</v>
      </c>
    </row>
    <row r="15" spans="1:12" x14ac:dyDescent="0.25">
      <c r="A15" s="9"/>
      <c r="B15" s="14" t="s">
        <v>17</v>
      </c>
      <c r="C15" s="134" t="s">
        <v>10</v>
      </c>
      <c r="D15" s="130" t="s">
        <v>317</v>
      </c>
      <c r="E15" s="43">
        <v>1</v>
      </c>
      <c r="F15" s="135">
        <v>1.08</v>
      </c>
      <c r="G15" s="128"/>
      <c r="H15" s="386">
        <f t="shared" si="0"/>
        <v>0</v>
      </c>
    </row>
    <row r="16" spans="1:12" x14ac:dyDescent="0.25">
      <c r="A16" s="9"/>
      <c r="B16" s="14" t="s">
        <v>318</v>
      </c>
      <c r="C16" s="134"/>
      <c r="D16" s="130"/>
      <c r="E16" s="43"/>
      <c r="F16" s="135"/>
      <c r="G16" s="128"/>
      <c r="H16" s="386">
        <f t="shared" si="0"/>
        <v>0</v>
      </c>
    </row>
    <row r="17" spans="1:8" ht="15.75" thickBot="1" x14ac:dyDescent="0.3">
      <c r="A17" s="9"/>
      <c r="B17" s="14"/>
      <c r="C17" s="134"/>
      <c r="D17" s="130"/>
      <c r="E17" s="43"/>
      <c r="F17" s="135"/>
      <c r="G17" s="128"/>
      <c r="H17" s="386">
        <f t="shared" si="0"/>
        <v>0</v>
      </c>
    </row>
    <row r="18" spans="1:8" x14ac:dyDescent="0.25">
      <c r="A18" s="12" t="s">
        <v>7</v>
      </c>
      <c r="B18" s="15" t="s">
        <v>12</v>
      </c>
      <c r="C18" s="134" t="s">
        <v>10</v>
      </c>
      <c r="D18" s="43" t="s">
        <v>319</v>
      </c>
      <c r="E18" s="43">
        <v>8</v>
      </c>
      <c r="F18" s="135">
        <v>8</v>
      </c>
      <c r="G18" s="128"/>
      <c r="H18" s="386">
        <f t="shared" si="0"/>
        <v>0</v>
      </c>
    </row>
    <row r="19" spans="1:8" x14ac:dyDescent="0.25">
      <c r="A19" s="5"/>
      <c r="B19" s="14"/>
      <c r="C19" s="134" t="s">
        <v>151</v>
      </c>
      <c r="D19" s="43" t="s">
        <v>320</v>
      </c>
      <c r="E19" s="43">
        <v>18</v>
      </c>
      <c r="F19" s="135">
        <v>60.75</v>
      </c>
      <c r="G19" s="128"/>
      <c r="H19" s="386">
        <f t="shared" si="0"/>
        <v>0</v>
      </c>
    </row>
    <row r="20" spans="1:8" x14ac:dyDescent="0.25">
      <c r="A20" s="5"/>
      <c r="B20" s="14"/>
      <c r="C20" s="134" t="s">
        <v>10</v>
      </c>
      <c r="D20" s="43" t="s">
        <v>320</v>
      </c>
      <c r="E20" s="43">
        <v>1</v>
      </c>
      <c r="F20" s="135">
        <v>3.37</v>
      </c>
      <c r="G20" s="128"/>
      <c r="H20" s="386">
        <f t="shared" si="0"/>
        <v>0</v>
      </c>
    </row>
    <row r="21" spans="1:8" x14ac:dyDescent="0.25">
      <c r="A21" s="5"/>
      <c r="B21" s="14"/>
      <c r="C21" s="134" t="s">
        <v>151</v>
      </c>
      <c r="D21" s="43" t="s">
        <v>321</v>
      </c>
      <c r="E21" s="43">
        <v>2</v>
      </c>
      <c r="F21" s="135">
        <v>7.21</v>
      </c>
      <c r="G21" s="128"/>
      <c r="H21" s="386">
        <f t="shared" si="0"/>
        <v>0</v>
      </c>
    </row>
    <row r="22" spans="1:8" x14ac:dyDescent="0.25">
      <c r="A22" s="5"/>
      <c r="B22" s="14"/>
      <c r="C22" s="134" t="s">
        <v>151</v>
      </c>
      <c r="D22" s="43" t="s">
        <v>322</v>
      </c>
      <c r="E22" s="43">
        <v>2</v>
      </c>
      <c r="F22" s="135">
        <v>7.7</v>
      </c>
      <c r="G22" s="128"/>
      <c r="H22" s="386">
        <f t="shared" si="0"/>
        <v>0</v>
      </c>
    </row>
    <row r="23" spans="1:8" x14ac:dyDescent="0.25">
      <c r="A23" s="5"/>
      <c r="B23" s="14"/>
      <c r="C23" s="134" t="s">
        <v>10</v>
      </c>
      <c r="D23" s="43" t="s">
        <v>323</v>
      </c>
      <c r="E23" s="43">
        <v>6</v>
      </c>
      <c r="F23" s="135">
        <v>16.8</v>
      </c>
      <c r="G23" s="128"/>
      <c r="H23" s="386">
        <f t="shared" si="0"/>
        <v>0</v>
      </c>
    </row>
    <row r="24" spans="1:8" x14ac:dyDescent="0.25">
      <c r="A24" s="5"/>
      <c r="B24" s="14"/>
      <c r="C24" s="134" t="s">
        <v>10</v>
      </c>
      <c r="D24" s="43" t="s">
        <v>324</v>
      </c>
      <c r="E24" s="43">
        <v>8</v>
      </c>
      <c r="F24" s="135">
        <v>33.6</v>
      </c>
      <c r="G24" s="128"/>
      <c r="H24" s="386">
        <f t="shared" si="0"/>
        <v>0</v>
      </c>
    </row>
    <row r="25" spans="1:8" x14ac:dyDescent="0.25">
      <c r="A25" s="5"/>
      <c r="B25" s="14"/>
      <c r="C25" s="134"/>
      <c r="D25" s="43"/>
      <c r="E25" s="43"/>
      <c r="F25" s="135"/>
      <c r="G25" s="128"/>
      <c r="H25" s="386">
        <f t="shared" si="0"/>
        <v>0</v>
      </c>
    </row>
    <row r="26" spans="1:8" x14ac:dyDescent="0.25">
      <c r="A26" s="5"/>
      <c r="B26" s="14" t="s">
        <v>34</v>
      </c>
      <c r="C26" s="134" t="s">
        <v>10</v>
      </c>
      <c r="D26" s="43" t="s">
        <v>325</v>
      </c>
      <c r="E26" s="43">
        <v>1</v>
      </c>
      <c r="F26" s="135">
        <v>4.5199999999999996</v>
      </c>
      <c r="G26" s="128"/>
      <c r="H26" s="386">
        <f t="shared" si="0"/>
        <v>0</v>
      </c>
    </row>
    <row r="27" spans="1:8" x14ac:dyDescent="0.25">
      <c r="A27" s="5"/>
      <c r="B27" s="14"/>
      <c r="C27" s="134"/>
      <c r="D27" s="43"/>
      <c r="E27" s="43"/>
      <c r="F27" s="135"/>
      <c r="G27" s="128"/>
      <c r="H27" s="386">
        <f t="shared" si="0"/>
        <v>0</v>
      </c>
    </row>
    <row r="28" spans="1:8" x14ac:dyDescent="0.25">
      <c r="A28" s="5"/>
      <c r="B28" s="14" t="s">
        <v>16</v>
      </c>
      <c r="C28" s="134" t="s">
        <v>10</v>
      </c>
      <c r="D28" s="43" t="s">
        <v>326</v>
      </c>
      <c r="E28" s="43">
        <v>1</v>
      </c>
      <c r="F28" s="135">
        <v>0.88</v>
      </c>
      <c r="G28" s="128"/>
      <c r="H28" s="386">
        <f t="shared" si="0"/>
        <v>0</v>
      </c>
    </row>
    <row r="29" spans="1:8" x14ac:dyDescent="0.25">
      <c r="A29" s="5"/>
      <c r="B29" s="14" t="s">
        <v>318</v>
      </c>
      <c r="C29" s="134" t="s">
        <v>10</v>
      </c>
      <c r="D29" s="43" t="s">
        <v>327</v>
      </c>
      <c r="E29" s="43">
        <v>5</v>
      </c>
      <c r="F29" s="135">
        <v>5.3</v>
      </c>
      <c r="G29" s="128"/>
      <c r="H29" s="386">
        <f t="shared" si="0"/>
        <v>0</v>
      </c>
    </row>
    <row r="30" spans="1:8" x14ac:dyDescent="0.25">
      <c r="A30" s="5"/>
      <c r="B30" s="14"/>
      <c r="C30" s="134" t="s">
        <v>10</v>
      </c>
      <c r="D30" s="43" t="s">
        <v>328</v>
      </c>
      <c r="E30" s="43">
        <v>1</v>
      </c>
      <c r="F30" s="135">
        <v>1.17</v>
      </c>
      <c r="G30" s="128"/>
      <c r="H30" s="386">
        <f t="shared" si="0"/>
        <v>0</v>
      </c>
    </row>
    <row r="31" spans="1:8" x14ac:dyDescent="0.25">
      <c r="A31" s="5"/>
      <c r="B31" s="14"/>
      <c r="C31" s="134" t="s">
        <v>10</v>
      </c>
      <c r="D31" s="43" t="s">
        <v>329</v>
      </c>
      <c r="E31" s="43">
        <v>2</v>
      </c>
      <c r="F31" s="135">
        <v>2.68</v>
      </c>
      <c r="G31" s="128"/>
      <c r="H31" s="386">
        <f t="shared" si="0"/>
        <v>0</v>
      </c>
    </row>
    <row r="32" spans="1:8" x14ac:dyDescent="0.25">
      <c r="A32" s="5"/>
      <c r="B32" s="14"/>
      <c r="C32" s="134" t="s">
        <v>10</v>
      </c>
      <c r="D32" s="43" t="s">
        <v>330</v>
      </c>
      <c r="E32" s="43">
        <v>1</v>
      </c>
      <c r="F32" s="135">
        <v>2.14</v>
      </c>
      <c r="G32" s="128"/>
      <c r="H32" s="386">
        <f t="shared" si="0"/>
        <v>0</v>
      </c>
    </row>
    <row r="33" spans="1:8" x14ac:dyDescent="0.25">
      <c r="A33" s="5"/>
      <c r="B33" s="14"/>
      <c r="C33" s="134"/>
      <c r="D33" s="43"/>
      <c r="E33" s="43"/>
      <c r="F33" s="135"/>
      <c r="G33" s="128"/>
      <c r="H33" s="386">
        <f t="shared" si="0"/>
        <v>0</v>
      </c>
    </row>
    <row r="34" spans="1:8" x14ac:dyDescent="0.25">
      <c r="A34" s="5"/>
      <c r="B34" s="14" t="s">
        <v>44</v>
      </c>
      <c r="C34" s="134" t="s">
        <v>10</v>
      </c>
      <c r="D34" s="43" t="s">
        <v>331</v>
      </c>
      <c r="E34" s="43">
        <v>1</v>
      </c>
      <c r="F34" s="135">
        <v>1.28</v>
      </c>
      <c r="G34" s="128"/>
      <c r="H34" s="386">
        <f t="shared" si="0"/>
        <v>0</v>
      </c>
    </row>
    <row r="35" spans="1:8" x14ac:dyDescent="0.25">
      <c r="A35" s="5"/>
      <c r="B35" s="14"/>
      <c r="C35" s="134" t="s">
        <v>10</v>
      </c>
      <c r="D35" s="43" t="s">
        <v>332</v>
      </c>
      <c r="E35" s="43">
        <v>1</v>
      </c>
      <c r="F35" s="135">
        <v>1.76</v>
      </c>
      <c r="G35" s="128"/>
      <c r="H35" s="386">
        <f t="shared" si="0"/>
        <v>0</v>
      </c>
    </row>
    <row r="36" spans="1:8" ht="15.75" thickBot="1" x14ac:dyDescent="0.3">
      <c r="A36" s="5"/>
      <c r="B36" s="14"/>
      <c r="C36" s="134"/>
      <c r="D36" s="43"/>
      <c r="E36" s="43"/>
      <c r="F36" s="135"/>
      <c r="G36" s="128"/>
      <c r="H36" s="386">
        <f t="shared" si="0"/>
        <v>0</v>
      </c>
    </row>
    <row r="37" spans="1:8" x14ac:dyDescent="0.25">
      <c r="A37" s="19" t="s">
        <v>38</v>
      </c>
      <c r="B37" s="15" t="s">
        <v>12</v>
      </c>
      <c r="C37" s="134" t="s">
        <v>10</v>
      </c>
      <c r="D37" s="43" t="s">
        <v>333</v>
      </c>
      <c r="E37" s="43">
        <v>2</v>
      </c>
      <c r="F37" s="135">
        <v>4.09</v>
      </c>
      <c r="G37" s="128"/>
      <c r="H37" s="386">
        <f t="shared" si="0"/>
        <v>0</v>
      </c>
    </row>
    <row r="38" spans="1:8" x14ac:dyDescent="0.25">
      <c r="A38" s="5"/>
      <c r="B38" s="14"/>
      <c r="C38" s="134" t="s">
        <v>10</v>
      </c>
      <c r="D38" s="43" t="s">
        <v>320</v>
      </c>
      <c r="E38" s="43">
        <v>1</v>
      </c>
      <c r="F38" s="135">
        <v>3.37</v>
      </c>
      <c r="G38" s="128"/>
      <c r="H38" s="386">
        <f t="shared" si="0"/>
        <v>0</v>
      </c>
    </row>
    <row r="39" spans="1:8" x14ac:dyDescent="0.25">
      <c r="A39" s="5"/>
      <c r="B39" s="14"/>
      <c r="C39" s="134" t="s">
        <v>151</v>
      </c>
      <c r="D39" s="43" t="s">
        <v>320</v>
      </c>
      <c r="E39" s="43">
        <v>19</v>
      </c>
      <c r="F39" s="135">
        <v>64.12</v>
      </c>
      <c r="G39" s="128"/>
      <c r="H39" s="386">
        <f t="shared" si="0"/>
        <v>0</v>
      </c>
    </row>
    <row r="40" spans="1:8" x14ac:dyDescent="0.25">
      <c r="A40" s="5"/>
      <c r="B40" s="14"/>
      <c r="C40" s="134"/>
      <c r="D40" s="43"/>
      <c r="E40" s="43"/>
      <c r="F40" s="135"/>
      <c r="G40" s="128"/>
      <c r="H40" s="386">
        <f t="shared" si="0"/>
        <v>0</v>
      </c>
    </row>
    <row r="41" spans="1:8" x14ac:dyDescent="0.25">
      <c r="A41" s="5"/>
      <c r="B41" s="14" t="s">
        <v>16</v>
      </c>
      <c r="C41" s="134" t="s">
        <v>10</v>
      </c>
      <c r="D41" s="43" t="s">
        <v>334</v>
      </c>
      <c r="E41" s="43">
        <v>2</v>
      </c>
      <c r="F41" s="135">
        <v>2.37</v>
      </c>
      <c r="G41" s="128"/>
      <c r="H41" s="386">
        <f t="shared" si="0"/>
        <v>0</v>
      </c>
    </row>
    <row r="42" spans="1:8" ht="15.75" thickBot="1" x14ac:dyDescent="0.3">
      <c r="A42" s="6"/>
      <c r="B42" s="18" t="s">
        <v>318</v>
      </c>
      <c r="C42" s="134"/>
      <c r="D42" s="43"/>
      <c r="E42" s="43"/>
      <c r="F42" s="135"/>
      <c r="G42" s="128"/>
      <c r="H42" s="386">
        <f t="shared" si="0"/>
        <v>0</v>
      </c>
    </row>
    <row r="43" spans="1:8" x14ac:dyDescent="0.25">
      <c r="A43" s="12" t="s">
        <v>8</v>
      </c>
      <c r="B43" s="15" t="s">
        <v>12</v>
      </c>
      <c r="C43" s="134" t="s">
        <v>151</v>
      </c>
      <c r="D43" s="43" t="s">
        <v>335</v>
      </c>
      <c r="E43" s="43">
        <v>4</v>
      </c>
      <c r="F43" s="135">
        <v>5.29</v>
      </c>
      <c r="G43" s="128"/>
      <c r="H43" s="386">
        <f t="shared" si="0"/>
        <v>0</v>
      </c>
    </row>
    <row r="44" spans="1:8" x14ac:dyDescent="0.25">
      <c r="A44" s="1"/>
      <c r="B44" s="14"/>
      <c r="C44" s="134" t="s">
        <v>10</v>
      </c>
      <c r="D44" s="43" t="s">
        <v>336</v>
      </c>
      <c r="E44" s="43">
        <v>7</v>
      </c>
      <c r="F44" s="135">
        <v>10.33</v>
      </c>
      <c r="G44" s="128"/>
      <c r="H44" s="386">
        <f t="shared" si="0"/>
        <v>0</v>
      </c>
    </row>
    <row r="45" spans="1:8" x14ac:dyDescent="0.25">
      <c r="A45" s="1"/>
      <c r="B45" s="14"/>
      <c r="C45" s="134" t="s">
        <v>151</v>
      </c>
      <c r="D45" s="43" t="s">
        <v>337</v>
      </c>
      <c r="E45" s="43">
        <v>4</v>
      </c>
      <c r="F45" s="135">
        <v>10.86</v>
      </c>
      <c r="G45" s="128"/>
      <c r="H45" s="386">
        <f t="shared" si="0"/>
        <v>0</v>
      </c>
    </row>
    <row r="46" spans="1:8" x14ac:dyDescent="0.25">
      <c r="A46" s="1"/>
      <c r="B46" s="14"/>
      <c r="C46" s="134"/>
      <c r="D46" s="43"/>
      <c r="E46" s="43"/>
      <c r="F46" s="135"/>
      <c r="G46" s="128"/>
      <c r="H46" s="386">
        <f t="shared" si="0"/>
        <v>0</v>
      </c>
    </row>
    <row r="47" spans="1:8" x14ac:dyDescent="0.25">
      <c r="A47" s="5"/>
      <c r="B47" s="25" t="s">
        <v>16</v>
      </c>
      <c r="C47" s="134" t="s">
        <v>10</v>
      </c>
      <c r="D47" s="43" t="s">
        <v>334</v>
      </c>
      <c r="E47" s="43">
        <v>1</v>
      </c>
      <c r="F47" s="135">
        <v>1.19</v>
      </c>
      <c r="G47" s="128"/>
      <c r="H47" s="386">
        <f t="shared" si="0"/>
        <v>0</v>
      </c>
    </row>
    <row r="48" spans="1:8" ht="15.75" thickBot="1" x14ac:dyDescent="0.3">
      <c r="A48" s="5"/>
      <c r="B48" s="25" t="s">
        <v>318</v>
      </c>
      <c r="C48" s="200"/>
      <c r="D48" s="56"/>
      <c r="E48" s="56"/>
      <c r="F48" s="191"/>
      <c r="G48" s="171"/>
      <c r="H48" s="394">
        <f t="shared" si="0"/>
        <v>0</v>
      </c>
    </row>
    <row r="49" spans="1:8" ht="15.75" thickBot="1" x14ac:dyDescent="0.3">
      <c r="A49" s="50"/>
      <c r="B49" s="57"/>
      <c r="C49" s="57"/>
      <c r="D49" s="57"/>
      <c r="E49" s="57"/>
      <c r="F49" s="75"/>
      <c r="G49" s="188"/>
      <c r="H49" s="389"/>
    </row>
    <row r="50" spans="1:8" ht="15.75" thickBot="1" x14ac:dyDescent="0.3">
      <c r="A50" s="203"/>
      <c r="B50" s="204" t="s">
        <v>6</v>
      </c>
      <c r="C50" s="205"/>
      <c r="D50" s="204"/>
      <c r="E50" s="206"/>
      <c r="F50" s="205"/>
      <c r="G50" s="210"/>
      <c r="H50" s="393">
        <f>SUM(H6:H49)</f>
        <v>0</v>
      </c>
    </row>
  </sheetData>
  <sheetProtection algorithmName="SHA-512" hashValue="ubrjQKKuEGpF5wSiTyiJ+JU2FtLE8nCh/Ce2qXfg4sHCAm2c4syAH9dl7DlOmPTXdr1E4l6oyexex3t67wYAdg==" saltValue="Z6LU+pdP9nIB+39Xhhwfpw==" spinCount="100000" sheet="1" objects="1" scenarios="1" formatCells="0"/>
  <autoFilter ref="A5:H5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39</vt:i4>
      </vt:variant>
      <vt:variant>
        <vt:lpstr>Benannte Bereiche</vt:lpstr>
      </vt:variant>
      <vt:variant>
        <vt:i4>1</vt:i4>
      </vt:variant>
    </vt:vector>
  </HeadingPairs>
  <TitlesOfParts>
    <vt:vector size="40" baseType="lpstr">
      <vt:lpstr>Übersicht</vt:lpstr>
      <vt:lpstr>Haus A</vt:lpstr>
      <vt:lpstr>Haus F</vt:lpstr>
      <vt:lpstr>Haus G</vt:lpstr>
      <vt:lpstr>Haus B</vt:lpstr>
      <vt:lpstr>Haus C</vt:lpstr>
      <vt:lpstr>Haus E</vt:lpstr>
      <vt:lpstr>Geri</vt:lpstr>
      <vt:lpstr>Haus H</vt:lpstr>
      <vt:lpstr>Haus 35</vt:lpstr>
      <vt:lpstr>Haus 36</vt:lpstr>
      <vt:lpstr>Haus 39</vt:lpstr>
      <vt:lpstr>Haus I</vt:lpstr>
      <vt:lpstr>Haus J</vt:lpstr>
      <vt:lpstr>Haus K</vt:lpstr>
      <vt:lpstr>Haus O </vt:lpstr>
      <vt:lpstr>Haus M</vt:lpstr>
      <vt:lpstr>Haus N</vt:lpstr>
      <vt:lpstr>Pathologie</vt:lpstr>
      <vt:lpstr>Haus P</vt:lpstr>
      <vt:lpstr>Haus Q SPZ</vt:lpstr>
      <vt:lpstr>Haus R</vt:lpstr>
      <vt:lpstr>Haus S</vt:lpstr>
      <vt:lpstr>Haus T</vt:lpstr>
      <vt:lpstr>Haus U</vt:lpstr>
      <vt:lpstr>Haus V</vt:lpstr>
      <vt:lpstr>Haus W</vt:lpstr>
      <vt:lpstr>Haus X</vt:lpstr>
      <vt:lpstr>Haus Z</vt:lpstr>
      <vt:lpstr>Cafeteria</vt:lpstr>
      <vt:lpstr>Wirtschaftshof</vt:lpstr>
      <vt:lpstr>Haus L</vt:lpstr>
      <vt:lpstr>Jalos.Geri</vt:lpstr>
      <vt:lpstr>Jalos.Haus U</vt:lpstr>
      <vt:lpstr>Jalos.Haus V</vt:lpstr>
      <vt:lpstr>Jalos.Haus W</vt:lpstr>
      <vt:lpstr>Jalos.Wirtschaftshof</vt:lpstr>
      <vt:lpstr>Jalos.Haus H Anbau</vt:lpstr>
      <vt:lpstr>Jalos.Haus X</vt:lpstr>
      <vt:lpstr>'Haus A'!Drucktitel</vt:lpstr>
    </vt:vector>
  </TitlesOfParts>
  <Company>RKN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Woydt, Claudia</dc:creator>
  <cp:lastModifiedBy>Weiss, Dorota</cp:lastModifiedBy>
  <cp:lastPrinted>2022-04-22T09:19:49Z</cp:lastPrinted>
  <dcterms:created xsi:type="dcterms:W3CDTF">2017-09-26T07:09:06Z</dcterms:created>
  <dcterms:modified xsi:type="dcterms:W3CDTF">2026-03-27T07:25:37Z</dcterms:modified>
</cp:coreProperties>
</file>